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acotecaorgbr-my.sharepoint.com/personal/bcorazza_pinacoteca_org_br/Documents/Área de Trabalho/"/>
    </mc:Choice>
  </mc:AlternateContent>
  <xr:revisionPtr revIDLastSave="3" documentId="13_ncr:1_{A48501DF-7E81-434C-A21B-C33D0A698A1C}" xr6:coauthVersionLast="45" xr6:coauthVersionMax="46" xr10:uidLastSave="{42EBA6F8-68B9-4BBF-AD4F-1A81F21410F1}"/>
  <bookViews>
    <workbookView xWindow="-108" yWindow="-108" windowWidth="23256" windowHeight="12576" xr2:uid="{6872F1C4-FC71-40A8-9C65-735B3C7DECB1}"/>
  </bookViews>
  <sheets>
    <sheet name="DFC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ctvFC_USD">#REF!</definedName>
    <definedName name="_xlnm.Print_Area" localSheetId="0">DFC!$A$1:$G$67</definedName>
    <definedName name="Assets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[1]Empréstimo!$C$5</definedName>
    <definedName name="aumentoemprestimodolar">[1]Empréstimo!$C$12</definedName>
    <definedName name="_xlnm.Database">#REF!</definedName>
    <definedName name="BuiltIn_AutoFilter___3">[2]EMABERTO!#REF!</definedName>
    <definedName name="Comparativo" localSheetId="0" hidden="1">{#N/A,#N/A,FALSE,"Capas";#N/A,#N/A,FALSE,"BS";#N/A,#N/A,FALSE,"DMPL";#N/A,#N/A,FALSE,"Doar";#N/A,#N/A,FALSE,"Translation";#N/A,#N/A,FALSE,"R$";#N/A,#N/A,FALSE,"US$"}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[3]Details!$E$53</definedName>
    <definedName name="Currency">[3]Details!$B$11</definedName>
    <definedName name="CurrRange">[4]Currency!$A$3:$C$69</definedName>
    <definedName name="CurrSelect">[4]Currency!$C$71</definedName>
    <definedName name="Data_check">#REF!</definedName>
    <definedName name="depreciação">'[1]R$ TOTAL'!$Q$72</definedName>
    <definedName name="depreciaçãodolar">'[1]US$ TOTAL'!$Q$72</definedName>
    <definedName name="Division">[3]Details!$B$6</definedName>
    <definedName name="dol">#REF!</definedName>
    <definedName name="Excel_BuiltIn_Print_Area_0">#REF!</definedName>
    <definedName name="Excel_BuiltIn_Print_Titles_0">#REF!</definedName>
    <definedName name="fin_year">[3]Details!$G$53</definedName>
    <definedName name="FXRate">#REF!</definedName>
    <definedName name="juremprestimo">[1]Empréstimo!$C$6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localSheetId="0" hidden="1">{#N/A,#N/A,TRUE,"index";#N/A,#N/A,TRUE,"Summary";#N/A,#N/A,TRUE,"Continuing Business";#N/A,#N/A,TRUE,"Disposals";#N/A,#N/A,TRUE,"Acquisitions";#N/A,#N/A,TRUE,"Actual &amp; Plan Reconciliation"}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'[5]JWR 5 Ext'!#REF!</definedName>
    <definedName name="PLT_Truck">#REF!</definedName>
    <definedName name="PRINT_TITLES_MI">#REF!</definedName>
    <definedName name="Release_no">[6]Details!#REF!</definedName>
    <definedName name="sa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'[5]JWR 3 Ext'!#REF!</definedName>
    <definedName name="Scale">[3]Details!$B$12</definedName>
    <definedName name="sch_p06a">'[7]PRP pack'!#REF!</definedName>
    <definedName name="sch_p06b">'[7]PRP pack'!#REF!</definedName>
    <definedName name="sch_p12">#REF!</definedName>
    <definedName name="subdiv">[3]Details!$B$7</definedName>
    <definedName name="title">[3]Details!$B$2</definedName>
    <definedName name="unit_code">[3]Details!$B$9</definedName>
    <definedName name="unit_name">[3]Details!$B$8</definedName>
    <definedName name="Validations">#REF!</definedName>
    <definedName name="vcemprestimo">[1]Empréstimo!$F$8</definedName>
    <definedName name="Version">[3]Details!$B$18</definedName>
    <definedName name="wrn.american._.risk._.97.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localSheetId="0" hidden="1">{#N/A,#N/A,FALSE,"BALANÇO";#N/A,#N/A,FALSE,"RESULT";#N/A,#N/A,FALSE,"DMPL";#N/A,#N/A,FALSE,"DOAR";#N/A,#N/A,FALSE,"capas"}</definedName>
    <definedName name="wrn.bal898." hidden="1">{#N/A,#N/A,FALSE,"BALANÇO";#N/A,#N/A,FALSE,"RESULT";#N/A,#N/A,FALSE,"DMPL";#N/A,#N/A,FALSE,"DOAR";#N/A,#N/A,FALSE,"capas"}</definedName>
    <definedName name="wrn.Brafs97." localSheetId="0" hidden="1">{#N/A,#N/A,FALSE,"Capas";#N/A,#N/A,FALSE,"BS";#N/A,#N/A,FALSE,"DMPL";#N/A,#N/A,FALSE,"Doar";#N/A,#N/A,FALSE,"Translation";#N/A,#N/A,FALSE,"R$";#N/A,#N/A,FALSE,"US$"}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localSheetId="0" hidden="1">{"FLASH",#N/A,TRUE,"LOCAL CCY"}</definedName>
    <definedName name="wrn.fihi." hidden="1">{"FLASH",#N/A,TRUE,"LOCAL CCY"}</definedName>
    <definedName name="wrn.FLASHP." localSheetId="0" hidden="1">{"FLASH",#N/A,TRUE,"LOCAL CCY"}</definedName>
    <definedName name="wrn.FLASHP." hidden="1">{"FLASH",#N/A,TRUE,"LOCAL CCY"}</definedName>
    <definedName name="wrn.FS1198." localSheetId="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localSheetId="0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localSheetId="0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localSheetId="0" hidden="1">{#N/A,#N/A,TRUE,"index";#N/A,#N/A,TRUE,"Summary";#N/A,#N/A,TRUE,"Continuing Business";#N/A,#N/A,TRUE,"Disposals";#N/A,#N/A,TRUE,"Acquisitions";#N/A,#N/A,TRUE,"Actual &amp; Plan Reconciliation"}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localSheetId="0" hidden="1">{#N/A,#N/A,FALSE,"Capas";#N/A,#N/A,FALSE,"BS";#N/A,#N/A,FALSE,"P &amp; L";#N/A,#N/A,FALSE,"DMPL";#N/A,#N/A,FALSE,"Doar";#N/A,#N/A,FALSE,"Translation";#N/A,#N/A,FALSE,"R$";#N/A,#N/A,FALSE,"US$"}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F148" i="4" l="1"/>
  <c r="HH143" i="4"/>
  <c r="HF143" i="4"/>
  <c r="HN142" i="4"/>
  <c r="HF142" i="4"/>
  <c r="HN141" i="4"/>
  <c r="HH141" i="4"/>
  <c r="HF141" i="4"/>
  <c r="HN140" i="4"/>
  <c r="HH140" i="4"/>
  <c r="HF140" i="4"/>
  <c r="HN139" i="4"/>
  <c r="HH139" i="4"/>
  <c r="HF139" i="4"/>
  <c r="HN138" i="4"/>
  <c r="HH138" i="4"/>
  <c r="HF138" i="4"/>
  <c r="HN137" i="4"/>
  <c r="HH137" i="4"/>
  <c r="HF137" i="4"/>
  <c r="HN136" i="4"/>
  <c r="HH136" i="4"/>
  <c r="HF136" i="4"/>
  <c r="HN134" i="4"/>
  <c r="HH134" i="4"/>
  <c r="HF134" i="4"/>
  <c r="HN133" i="4"/>
  <c r="HH133" i="4"/>
  <c r="HF133" i="4"/>
  <c r="HN132" i="4"/>
  <c r="HH132" i="4"/>
  <c r="HF132" i="4"/>
  <c r="HN131" i="4"/>
  <c r="HH131" i="4"/>
  <c r="HF131" i="4"/>
  <c r="HN130" i="4"/>
  <c r="HH130" i="4"/>
  <c r="HF130" i="4"/>
  <c r="HN129" i="4"/>
  <c r="HF129" i="4"/>
  <c r="HF128" i="4" s="1"/>
  <c r="HN127" i="4"/>
  <c r="HH127" i="4"/>
  <c r="HF127" i="4"/>
  <c r="HN126" i="4"/>
  <c r="HH126" i="4"/>
  <c r="HF126" i="4"/>
  <c r="HN125" i="4"/>
  <c r="HH125" i="4"/>
  <c r="HF125" i="4"/>
  <c r="HN124" i="4"/>
  <c r="HH124" i="4"/>
  <c r="HF124" i="4"/>
  <c r="HN123" i="4"/>
  <c r="HH123" i="4"/>
  <c r="HF123" i="4"/>
  <c r="HN122" i="4"/>
  <c r="HF122" i="4"/>
  <c r="HN121" i="4"/>
  <c r="HH121" i="4"/>
  <c r="HF121" i="4"/>
  <c r="HN120" i="4"/>
  <c r="HH120" i="4"/>
  <c r="HF120" i="4"/>
  <c r="HN119" i="4"/>
  <c r="HH119" i="4"/>
  <c r="HF119" i="4"/>
  <c r="HN118" i="4"/>
  <c r="HH118" i="4"/>
  <c r="HF118" i="4"/>
  <c r="HN117" i="4"/>
  <c r="HH117" i="4"/>
  <c r="HF117" i="4"/>
  <c r="HN116" i="4"/>
  <c r="HF116" i="4"/>
  <c r="HN115" i="4"/>
  <c r="HF115" i="4"/>
  <c r="HN114" i="4"/>
  <c r="HF114" i="4"/>
  <c r="HN113" i="4"/>
  <c r="HH113" i="4"/>
  <c r="HF113" i="4"/>
  <c r="HN112" i="4"/>
  <c r="HH112" i="4"/>
  <c r="HF112" i="4"/>
  <c r="HN111" i="4"/>
  <c r="HH111" i="4"/>
  <c r="HF111" i="4"/>
  <c r="HN110" i="4"/>
  <c r="HF110" i="4"/>
  <c r="HN109" i="4"/>
  <c r="HF109" i="4"/>
  <c r="HN108" i="4"/>
  <c r="HF108" i="4"/>
  <c r="HN107" i="4"/>
  <c r="HH107" i="4"/>
  <c r="HF107" i="4"/>
  <c r="HN106" i="4"/>
  <c r="HH106" i="4"/>
  <c r="HF106" i="4"/>
  <c r="HN105" i="4"/>
  <c r="HH105" i="4"/>
  <c r="HF105" i="4"/>
  <c r="HN104" i="4"/>
  <c r="HF104" i="4"/>
  <c r="HF103" i="4" s="1"/>
  <c r="HN99" i="4"/>
  <c r="HH99" i="4"/>
  <c r="HF99" i="4"/>
  <c r="HN98" i="4"/>
  <c r="HH98" i="4"/>
  <c r="HF98" i="4"/>
  <c r="HN97" i="4"/>
  <c r="HH97" i="4"/>
  <c r="HF97" i="4"/>
  <c r="HN96" i="4"/>
  <c r="HF96" i="4"/>
  <c r="HN95" i="4"/>
  <c r="HF95" i="4"/>
  <c r="HN94" i="4"/>
  <c r="HH94" i="4"/>
  <c r="HF94" i="4"/>
  <c r="HN93" i="4"/>
  <c r="HF93" i="4"/>
  <c r="HN92" i="4"/>
  <c r="HH92" i="4"/>
  <c r="HF92" i="4"/>
  <c r="HN90" i="4"/>
  <c r="HH90" i="4"/>
  <c r="HF90" i="4"/>
  <c r="HN89" i="4"/>
  <c r="HF89" i="4"/>
  <c r="HN88" i="4"/>
  <c r="HH88" i="4"/>
  <c r="HF88" i="4"/>
  <c r="HN87" i="4"/>
  <c r="HH87" i="4"/>
  <c r="HF87" i="4"/>
  <c r="HN86" i="4"/>
  <c r="HH86" i="4"/>
  <c r="HF86" i="4"/>
  <c r="HN85" i="4"/>
  <c r="HH85" i="4"/>
  <c r="HF85" i="4"/>
  <c r="HN83" i="4"/>
  <c r="HF83" i="4"/>
  <c r="HN82" i="4"/>
  <c r="HF82" i="4"/>
  <c r="HN81" i="4"/>
  <c r="HF81" i="4"/>
  <c r="HN80" i="4"/>
  <c r="HF80" i="4"/>
  <c r="HN79" i="4"/>
  <c r="HF79" i="4"/>
  <c r="HN78" i="4"/>
  <c r="HH78" i="4"/>
  <c r="HF78" i="4"/>
  <c r="HN77" i="4"/>
  <c r="HF77" i="4"/>
  <c r="HN76" i="4"/>
  <c r="HH76" i="4"/>
  <c r="HF76" i="4"/>
  <c r="HN75" i="4"/>
  <c r="HF75" i="4"/>
  <c r="HN73" i="4"/>
  <c r="HF73" i="4"/>
  <c r="HN72" i="4"/>
  <c r="HF72" i="4"/>
  <c r="HN71" i="4"/>
  <c r="HF71" i="4"/>
  <c r="HN70" i="4"/>
  <c r="HF70" i="4"/>
  <c r="HN69" i="4"/>
  <c r="HF69" i="4"/>
  <c r="HN68" i="4"/>
  <c r="HF68" i="4"/>
  <c r="HN67" i="4"/>
  <c r="HF67" i="4"/>
  <c r="HN66" i="4"/>
  <c r="HF66" i="4"/>
  <c r="HN65" i="4"/>
  <c r="HF65" i="4"/>
  <c r="HN63" i="4"/>
  <c r="HF63" i="4"/>
  <c r="HN62" i="4"/>
  <c r="HH62" i="4"/>
  <c r="HF62" i="4"/>
  <c r="HN61" i="4"/>
  <c r="HH61" i="4"/>
  <c r="HF61" i="4"/>
  <c r="D61" i="4"/>
  <c r="HN60" i="4"/>
  <c r="HH60" i="4"/>
  <c r="HF60" i="4"/>
  <c r="HN59" i="4"/>
  <c r="HH59" i="4"/>
  <c r="HF59" i="4"/>
  <c r="HN58" i="4"/>
  <c r="HH58" i="4"/>
  <c r="HF58" i="4"/>
  <c r="D57" i="4"/>
  <c r="HN56" i="4"/>
  <c r="HF56" i="4"/>
  <c r="HN55" i="4"/>
  <c r="HF55" i="4"/>
  <c r="HN54" i="4"/>
  <c r="HF54" i="4"/>
  <c r="HN53" i="4"/>
  <c r="HF53" i="4"/>
  <c r="HN52" i="4"/>
  <c r="HF52" i="4"/>
  <c r="HN51" i="4"/>
  <c r="HH51" i="4"/>
  <c r="HH47" i="4" s="1"/>
  <c r="HF51" i="4"/>
  <c r="HN50" i="4"/>
  <c r="HF50" i="4"/>
  <c r="HN49" i="4"/>
  <c r="HF49" i="4"/>
  <c r="D51" i="4"/>
  <c r="HN48" i="4"/>
  <c r="HF48" i="4"/>
  <c r="HN46" i="4"/>
  <c r="HH46" i="4"/>
  <c r="HF46" i="4"/>
  <c r="HN45" i="4"/>
  <c r="HH45" i="4"/>
  <c r="HF45" i="4"/>
  <c r="HN44" i="4"/>
  <c r="HF44" i="4"/>
  <c r="HN43" i="4"/>
  <c r="HH43" i="4"/>
  <c r="HF43" i="4"/>
  <c r="HN42" i="4"/>
  <c r="HH42" i="4"/>
  <c r="HF42" i="4"/>
  <c r="HN41" i="4"/>
  <c r="HH41" i="4"/>
  <c r="HF41" i="4"/>
  <c r="HN39" i="4"/>
  <c r="HH39" i="4"/>
  <c r="HF39" i="4"/>
  <c r="HN34" i="4"/>
  <c r="HH34" i="4"/>
  <c r="HF34" i="4"/>
  <c r="HN33" i="4"/>
  <c r="HH33" i="4"/>
  <c r="HF33" i="4"/>
  <c r="HN32" i="4"/>
  <c r="HH32" i="4"/>
  <c r="HF32" i="4"/>
  <c r="D44" i="4"/>
  <c r="HN31" i="4"/>
  <c r="HF31" i="4"/>
  <c r="HN29" i="4"/>
  <c r="HF29" i="4"/>
  <c r="HN28" i="4"/>
  <c r="HF28" i="4"/>
  <c r="HN27" i="4"/>
  <c r="HH27" i="4"/>
  <c r="HF27" i="4"/>
  <c r="HN26" i="4"/>
  <c r="HH26" i="4"/>
  <c r="HF26" i="4"/>
  <c r="HN25" i="4"/>
  <c r="HH25" i="4"/>
  <c r="HF25" i="4"/>
  <c r="HN24" i="4"/>
  <c r="HH24" i="4"/>
  <c r="HF24" i="4"/>
  <c r="HN23" i="4"/>
  <c r="HH23" i="4"/>
  <c r="HF23" i="4"/>
  <c r="HN21" i="4"/>
  <c r="HF21" i="4"/>
  <c r="HN20" i="4"/>
  <c r="HH20" i="4"/>
  <c r="HF20" i="4"/>
  <c r="HN19" i="4"/>
  <c r="HH19" i="4"/>
  <c r="HF19" i="4"/>
  <c r="D29" i="4"/>
  <c r="HN18" i="4"/>
  <c r="HH18" i="4"/>
  <c r="HF18" i="4"/>
  <c r="HN17" i="4"/>
  <c r="HH17" i="4"/>
  <c r="HF17" i="4"/>
  <c r="HN15" i="4"/>
  <c r="HH15" i="4"/>
  <c r="HF15" i="4"/>
  <c r="HN14" i="4"/>
  <c r="HH14" i="4"/>
  <c r="HF14" i="4"/>
  <c r="HN13" i="4"/>
  <c r="HH13" i="4"/>
  <c r="HF13" i="4"/>
  <c r="HP12" i="4"/>
  <c r="D16" i="4"/>
  <c r="D46" i="4" s="1"/>
  <c r="D59" i="4" s="1"/>
  <c r="D63" i="4" s="1"/>
  <c r="D80" i="4" s="1"/>
</calcChain>
</file>

<file path=xl/sharedStrings.xml><?xml version="1.0" encoding="utf-8"?>
<sst xmlns="http://schemas.openxmlformats.org/spreadsheetml/2006/main" count="57" uniqueCount="54">
  <si>
    <t>Associação Pinacoteca Arte e Cultura - APAC</t>
  </si>
  <si>
    <t>CNPJ - 96.290.846/0001-82</t>
  </si>
  <si>
    <t>Contas a receber - governamental</t>
  </si>
  <si>
    <t>Adiantamentos</t>
  </si>
  <si>
    <t>Obras de arte</t>
  </si>
  <si>
    <t>Provisão para doação ao acervo do Estado</t>
  </si>
  <si>
    <t>Estoques</t>
  </si>
  <si>
    <t>Despesas antecipadas</t>
  </si>
  <si>
    <t>Realizável a longo prazo</t>
  </si>
  <si>
    <t>Fornecedores e contas a pagar</t>
  </si>
  <si>
    <t>Encargos sociais a pagar</t>
  </si>
  <si>
    <t>Impostos a pagar</t>
  </si>
  <si>
    <t>Salários a pagar</t>
  </si>
  <si>
    <t>Recursos do contrato de gestão</t>
  </si>
  <si>
    <t>Créditos de projetos a incorrer</t>
  </si>
  <si>
    <t>Total projetos realizados</t>
  </si>
  <si>
    <t>Provisão para contigências</t>
  </si>
  <si>
    <t>Doações e subvenções a apropriar</t>
  </si>
  <si>
    <t>Edinea Ap. Rocha Possebon</t>
  </si>
  <si>
    <t>Contadora</t>
  </si>
  <si>
    <t>CRC 1SP262.859/O-1</t>
  </si>
  <si>
    <t>Marcelo Costa Dantas</t>
  </si>
  <si>
    <t>Diretor Administrativo Financeiro</t>
  </si>
  <si>
    <t>CPF 145.138.438.61</t>
  </si>
  <si>
    <t>Demonstrações de Fluxo de Caixa - Consolidado</t>
  </si>
  <si>
    <t>Período findo em 30 de Abril de 2021 e exercício findo em 31 de dezembro 2020.</t>
  </si>
  <si>
    <t>(Reais)</t>
  </si>
  <si>
    <t>Fluxo de caixa das atividades operacionais</t>
  </si>
  <si>
    <t>Superávit / Déficit dos exercícios</t>
  </si>
  <si>
    <t>Despesas (receitas) que não afetam o caixa:</t>
  </si>
  <si>
    <t>Depreciação/Amortização</t>
  </si>
  <si>
    <t>Valor residual de bem baixado</t>
  </si>
  <si>
    <t>Baixa de ativo imobilizado</t>
  </si>
  <si>
    <t>(Aumento) redução nas contas do ativo circulante e não circulante</t>
  </si>
  <si>
    <t>Contas a receber</t>
  </si>
  <si>
    <t>Provisão para créditos duvidosos</t>
  </si>
  <si>
    <t>Impostos a compensar</t>
  </si>
  <si>
    <t>Aumento (redução) nas contas do passivo circulante e não circulante</t>
  </si>
  <si>
    <t>Provisões para férias e encargos sociais</t>
  </si>
  <si>
    <t>Outros Créditos</t>
  </si>
  <si>
    <t>Projetos a realizar</t>
  </si>
  <si>
    <t>Disponibilidade líquidas geradas pelas atividades operacionais</t>
  </si>
  <si>
    <t>Atividades de investimento</t>
  </si>
  <si>
    <t>Aquisição de imobilizado</t>
  </si>
  <si>
    <t>Transferencia de bens entre projetos</t>
  </si>
  <si>
    <t>Atividades de financiamento</t>
  </si>
  <si>
    <t>Constituição de fundo de reserva</t>
  </si>
  <si>
    <t>Desconstituição de fundo de reserva</t>
  </si>
  <si>
    <t>Aumento (diminuição) líquida de caixa</t>
  </si>
  <si>
    <t>Caixa e equivalente de caixa no início do exercício</t>
  </si>
  <si>
    <t>Caixa e equivalente de caixa no final do exercício</t>
  </si>
  <si>
    <t>________________________</t>
  </si>
  <si>
    <t>(assinatura do responsável)</t>
  </si>
  <si>
    <t xml:space="preserve">   (Cargo)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</si>
</sst>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_);\(0\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Courier New"/>
      <family val="3"/>
    </font>
    <font>
      <sz val="8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sz val="1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64" fontId="2" fillId="0" borderId="0" xfId="1" applyFont="1" applyFill="1" applyBorder="1"/>
    <xf numFmtId="0" fontId="4" fillId="0" borderId="0" xfId="0" applyFont="1" applyAlignment="1">
      <alignment horizontal="left" indent="1"/>
    </xf>
    <xf numFmtId="0" fontId="2" fillId="0" borderId="0" xfId="0" applyFont="1" applyAlignment="1">
      <alignment horizontal="left" indent="3"/>
    </xf>
    <xf numFmtId="39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164" fontId="2" fillId="0" borderId="2" xfId="1" applyFont="1" applyFill="1" applyBorder="1"/>
    <xf numFmtId="0" fontId="2" fillId="0" borderId="0" xfId="0" applyFont="1" applyAlignment="1">
      <alignment horizontal="left" indent="2"/>
    </xf>
    <xf numFmtId="164" fontId="2" fillId="0" borderId="0" xfId="1"/>
    <xf numFmtId="164" fontId="8" fillId="0" borderId="0" xfId="1" applyFont="1"/>
    <xf numFmtId="164" fontId="2" fillId="0" borderId="0" xfId="1" applyFont="1"/>
    <xf numFmtId="0" fontId="5" fillId="0" borderId="0" xfId="0" applyFont="1"/>
    <xf numFmtId="164" fontId="4" fillId="0" borderId="0" xfId="1" applyFont="1" applyFill="1" applyBorder="1"/>
    <xf numFmtId="39" fontId="2" fillId="0" borderId="0" xfId="1" applyNumberFormat="1" applyFont="1" applyFill="1" applyBorder="1"/>
    <xf numFmtId="39" fontId="4" fillId="0" borderId="0" xfId="1" applyNumberFormat="1" applyFont="1" applyFill="1" applyBorder="1"/>
    <xf numFmtId="164" fontId="2" fillId="2" borderId="0" xfId="1" applyFont="1" applyFill="1" applyBorder="1"/>
    <xf numFmtId="164" fontId="2" fillId="0" borderId="0" xfId="1" applyFont="1" applyBorder="1"/>
    <xf numFmtId="164" fontId="2" fillId="0" borderId="1" xfId="1" applyFont="1" applyFill="1" applyBorder="1"/>
    <xf numFmtId="164" fontId="4" fillId="0" borderId="1" xfId="1" applyFont="1" applyFill="1" applyBorder="1"/>
    <xf numFmtId="39" fontId="4" fillId="0" borderId="0" xfId="0" applyNumberFormat="1" applyFont="1"/>
    <xf numFmtId="164" fontId="4" fillId="0" borderId="4" xfId="1" applyFont="1" applyFill="1" applyBorder="1"/>
    <xf numFmtId="164" fontId="2" fillId="0" borderId="0" xfId="1" applyBorder="1"/>
    <xf numFmtId="164" fontId="2" fillId="0" borderId="3" xfId="1" applyFont="1" applyFill="1" applyBorder="1"/>
    <xf numFmtId="0" fontId="8" fillId="0" borderId="0" xfId="0" applyFont="1"/>
    <xf numFmtId="165" fontId="4" fillId="0" borderId="0" xfId="4" applyFont="1" applyFill="1" applyAlignment="1" applyProtection="1">
      <protection hidden="1"/>
    </xf>
    <xf numFmtId="0" fontId="8" fillId="0" borderId="0" xfId="1" applyNumberFormat="1" applyFont="1" applyAlignment="1"/>
    <xf numFmtId="0" fontId="2" fillId="0" borderId="0" xfId="1" applyNumberFormat="1" applyFont="1" applyAlignment="1"/>
    <xf numFmtId="0" fontId="2" fillId="0" borderId="0" xfId="1" applyNumberFormat="1" applyFont="1" applyFill="1" applyAlignment="1"/>
    <xf numFmtId="164" fontId="2" fillId="0" borderId="0" xfId="1" applyFont="1" applyAlignment="1"/>
    <xf numFmtId="166" fontId="6" fillId="0" borderId="0" xfId="1" applyNumberFormat="1" applyFont="1" applyFill="1" applyBorder="1" applyAlignment="1" applyProtection="1">
      <alignment horizontal="center"/>
      <protection hidden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14" fontId="6" fillId="0" borderId="0" xfId="1" applyNumberFormat="1" applyFont="1" applyFill="1" applyBorder="1" applyAlignment="1" applyProtection="1">
      <protection hidden="1"/>
    </xf>
    <xf numFmtId="0" fontId="4" fillId="0" borderId="0" xfId="0" applyFont="1" applyAlignment="1">
      <alignment horizontal="left" indent="2"/>
    </xf>
    <xf numFmtId="164" fontId="4" fillId="0" borderId="0" xfId="1" applyFont="1" applyFill="1" applyBorder="1" applyAlignment="1">
      <alignment horizontal="left" indent="2"/>
    </xf>
    <xf numFmtId="37" fontId="2" fillId="0" borderId="0" xfId="1" applyNumberFormat="1" applyFont="1" applyFill="1" applyBorder="1"/>
    <xf numFmtId="164" fontId="2" fillId="0" borderId="0" xfId="1" applyFont="1" applyFill="1" applyBorder="1" applyAlignment="1">
      <alignment horizontal="left" indent="2"/>
    </xf>
    <xf numFmtId="0" fontId="4" fillId="0" borderId="0" xfId="0" applyFont="1" applyAlignment="1">
      <alignment horizontal="left" indent="3"/>
    </xf>
    <xf numFmtId="164" fontId="4" fillId="0" borderId="0" xfId="0" applyNumberFormat="1" applyFont="1" applyAlignment="1">
      <alignment horizontal="left" indent="3"/>
    </xf>
    <xf numFmtId="164" fontId="4" fillId="0" borderId="0" xfId="1" applyFont="1" applyFill="1" applyBorder="1" applyAlignment="1">
      <alignment horizontal="left" indent="3"/>
    </xf>
    <xf numFmtId="164" fontId="4" fillId="0" borderId="0" xfId="1" applyFont="1" applyFill="1" applyBorder="1" applyAlignment="1">
      <alignment horizontal="left" indent="1"/>
    </xf>
    <xf numFmtId="164" fontId="2" fillId="0" borderId="0" xfId="1" applyFont="1" applyFill="1" applyBorder="1" applyAlignment="1">
      <alignment horizontal="left" indent="1"/>
    </xf>
    <xf numFmtId="164" fontId="4" fillId="0" borderId="3" xfId="1" applyFont="1" applyFill="1" applyBorder="1"/>
    <xf numFmtId="0" fontId="9" fillId="0" borderId="0" xfId="0" applyFont="1"/>
    <xf numFmtId="39" fontId="9" fillId="0" borderId="0" xfId="1" applyNumberFormat="1" applyFont="1" applyFill="1" applyBorder="1"/>
    <xf numFmtId="164" fontId="2" fillId="0" borderId="0" xfId="1" applyFill="1"/>
    <xf numFmtId="0" fontId="10" fillId="0" borderId="0" xfId="0" applyFont="1"/>
    <xf numFmtId="0" fontId="0" fillId="0" borderId="0" xfId="0" applyAlignment="1">
      <alignment horizontal="right"/>
    </xf>
    <xf numFmtId="164" fontId="0" fillId="0" borderId="0" xfId="1" applyFont="1"/>
    <xf numFmtId="0" fontId="5" fillId="0" borderId="0" xfId="0" applyFont="1" applyAlignment="1">
      <alignment horizontal="center"/>
    </xf>
    <xf numFmtId="0" fontId="11" fillId="0" borderId="0" xfId="0" applyFont="1"/>
    <xf numFmtId="164" fontId="11" fillId="0" borderId="0" xfId="1" applyFont="1"/>
    <xf numFmtId="0" fontId="2" fillId="3" borderId="0" xfId="0" applyFont="1" applyFill="1" applyAlignment="1">
      <alignment horizontal="left"/>
    </xf>
    <xf numFmtId="39" fontId="2" fillId="4" borderId="0" xfId="0" applyNumberFormat="1" applyFont="1" applyFill="1"/>
    <xf numFmtId="39" fontId="2" fillId="4" borderId="0" xfId="1" applyNumberFormat="1" applyFont="1" applyFill="1" applyBorder="1"/>
    <xf numFmtId="0" fontId="2" fillId="2" borderId="0" xfId="0" applyFont="1" applyFill="1"/>
  </cellXfs>
  <cellStyles count="9">
    <cellStyle name="Moeda_Base" xfId="4" xr:uid="{8EE9EF0F-148F-4FB2-90D5-EAF7D6D062F7}"/>
    <cellStyle name="Normal" xfId="0" builtinId="0"/>
    <cellStyle name="Normal 12" xfId="2" xr:uid="{0374E49C-04CA-4984-BDF6-4AB7E49EBC97}"/>
    <cellStyle name="Normal 2" xfId="5" xr:uid="{B7FF2DB9-15D2-46DC-87EE-D562270F89F3}"/>
    <cellStyle name="Normal 58" xfId="6" xr:uid="{04BEE405-F304-4C69-9758-E82DDF7AAAB8}"/>
    <cellStyle name="Porcentagem 2" xfId="3" xr:uid="{09E10E3B-D4BA-403C-8685-6E708F5EE3A7}"/>
    <cellStyle name="Vírgula" xfId="1" builtinId="3"/>
    <cellStyle name="Vírgula 2" xfId="7" xr:uid="{D70A7C98-865B-4446-A88F-47000350EDB2}"/>
    <cellStyle name="Vírgula 3" xfId="8" xr:uid="{7D4A58AC-8547-496A-9A88-AA67EBD96C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0</xdr:col>
      <xdr:colOff>1381125</xdr:colOff>
      <xdr:row>4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C2A2E0-10B8-41D3-8F55-28114EAD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"/>
          <a:ext cx="1171575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BA5D-9D5E-468B-A305-F1EDD9A76967}">
  <sheetPr>
    <pageSetUpPr fitToPage="1"/>
  </sheetPr>
  <dimension ref="A1:HP148"/>
  <sheetViews>
    <sheetView showGridLines="0" tabSelected="1" view="pageBreakPreview" zoomScaleNormal="75" zoomScaleSheetLayoutView="100" workbookViewId="0">
      <selection activeCell="D1" sqref="D1"/>
    </sheetView>
  </sheetViews>
  <sheetFormatPr defaultColWidth="9.109375" defaultRowHeight="13.2" x14ac:dyDescent="0.25"/>
  <cols>
    <col min="1" max="1" width="30.5546875" style="1" customWidth="1"/>
    <col min="2" max="2" width="30" style="1" customWidth="1"/>
    <col min="3" max="3" width="7.88671875" style="1" customWidth="1"/>
    <col min="4" max="4" width="17.88671875" style="1" customWidth="1"/>
    <col min="5" max="5" width="3.5546875" style="1" customWidth="1"/>
    <col min="6" max="6" width="17.88671875" style="1" customWidth="1"/>
    <col min="7" max="7" width="3.88671875" style="1" customWidth="1"/>
    <col min="8" max="8" width="14" style="21" bestFit="1" customWidth="1"/>
    <col min="9" max="9" width="9.109375" style="1"/>
    <col min="10" max="10" width="13.44140625" style="1" bestFit="1" customWidth="1"/>
    <col min="11" max="18" width="9.109375" style="1"/>
    <col min="19" max="19" width="2.109375" style="1" customWidth="1"/>
    <col min="20" max="213" width="9.109375" style="1"/>
    <col min="214" max="214" width="11" style="1" bestFit="1" customWidth="1"/>
    <col min="215" max="221" width="9.109375" style="1"/>
    <col min="222" max="222" width="10" style="1" bestFit="1" customWidth="1"/>
    <col min="223" max="16384" width="9.109375" style="1"/>
  </cols>
  <sheetData>
    <row r="1" spans="1:224" ht="15" customHeight="1" x14ac:dyDescent="0.3">
      <c r="B1" s="2" t="s">
        <v>0</v>
      </c>
      <c r="C1" s="29"/>
      <c r="D1" s="29"/>
      <c r="E1" s="29"/>
      <c r="F1" s="29"/>
      <c r="G1" s="29"/>
    </row>
    <row r="2" spans="1:224" ht="15" customHeight="1" x14ac:dyDescent="0.25">
      <c r="B2" s="3" t="s">
        <v>1</v>
      </c>
      <c r="C2" s="29"/>
      <c r="D2" s="29"/>
      <c r="E2" s="29"/>
      <c r="F2" s="29"/>
      <c r="G2" s="29"/>
    </row>
    <row r="3" spans="1:224" x14ac:dyDescent="0.25">
      <c r="B3" s="3" t="s">
        <v>24</v>
      </c>
    </row>
    <row r="4" spans="1:224" x14ac:dyDescent="0.25">
      <c r="B4" s="3" t="s">
        <v>25</v>
      </c>
      <c r="C4" s="9"/>
      <c r="D4" s="9"/>
      <c r="E4" s="9"/>
      <c r="F4" s="9"/>
      <c r="G4" s="9"/>
    </row>
    <row r="5" spans="1:224" x14ac:dyDescent="0.25">
      <c r="B5" s="30" t="s">
        <v>26</v>
      </c>
      <c r="C5" s="31"/>
      <c r="D5" s="32"/>
      <c r="E5" s="31"/>
      <c r="F5" s="31"/>
      <c r="G5" s="31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</row>
    <row r="6" spans="1:224" x14ac:dyDescent="0.25">
      <c r="A6" s="3"/>
      <c r="B6" s="3"/>
      <c r="C6" s="3"/>
      <c r="D6" s="3"/>
      <c r="E6" s="3"/>
      <c r="F6" s="3"/>
      <c r="G6" s="3"/>
    </row>
    <row r="7" spans="1:224" x14ac:dyDescent="0.25">
      <c r="G7" s="34"/>
    </row>
    <row r="8" spans="1:224" x14ac:dyDescent="0.25">
      <c r="D8" s="35"/>
      <c r="E8" s="36"/>
      <c r="F8" s="35"/>
    </row>
    <row r="9" spans="1:224" x14ac:dyDescent="0.25">
      <c r="D9" s="37">
        <v>44316</v>
      </c>
      <c r="E9" s="37"/>
      <c r="F9" s="37">
        <v>44196</v>
      </c>
    </row>
    <row r="10" spans="1:224" x14ac:dyDescent="0.25">
      <c r="A10" s="3" t="s">
        <v>27</v>
      </c>
      <c r="B10" s="3"/>
      <c r="C10" s="3"/>
      <c r="D10" s="24"/>
      <c r="E10" s="24"/>
      <c r="F10" s="24"/>
      <c r="G10" s="3"/>
    </row>
    <row r="11" spans="1:224" x14ac:dyDescent="0.25">
      <c r="A11" s="38" t="s">
        <v>28</v>
      </c>
      <c r="B11" s="38"/>
      <c r="C11" s="38"/>
      <c r="D11" s="22">
        <v>46217.14</v>
      </c>
      <c r="E11" s="18"/>
      <c r="F11" s="22">
        <v>1777164.29</v>
      </c>
      <c r="G11" s="39"/>
    </row>
    <row r="12" spans="1:224" x14ac:dyDescent="0.25">
      <c r="A12" s="38" t="s">
        <v>29</v>
      </c>
      <c r="B12" s="38"/>
      <c r="C12" s="38"/>
      <c r="D12" s="5"/>
      <c r="E12" s="40"/>
      <c r="F12" s="5"/>
      <c r="G12" s="39"/>
      <c r="HP12" s="1">
        <f>SUM(GZ12:HO12)</f>
        <v>0</v>
      </c>
    </row>
    <row r="13" spans="1:224" x14ac:dyDescent="0.25">
      <c r="A13" s="7" t="s">
        <v>30</v>
      </c>
      <c r="B13" s="38"/>
      <c r="C13" s="38"/>
      <c r="D13" s="5">
        <v>206159.57000000012</v>
      </c>
      <c r="E13" s="18"/>
      <c r="F13" s="5">
        <v>475279.93999999983</v>
      </c>
      <c r="G13" s="39"/>
      <c r="HF13" s="1">
        <f>L13+AD13+AV13+BM13+CE13+CU13</f>
        <v>0</v>
      </c>
      <c r="HH13" s="1">
        <f>N13+AF13+AX13+BO13</f>
        <v>0</v>
      </c>
      <c r="HN13" s="1">
        <f>T13+AL13+BC13+BU13+CK13+DA13+DQ13+EG13</f>
        <v>0</v>
      </c>
    </row>
    <row r="14" spans="1:224" hidden="1" x14ac:dyDescent="0.25">
      <c r="A14" s="7" t="s">
        <v>31</v>
      </c>
      <c r="B14" s="38"/>
      <c r="C14" s="38"/>
      <c r="D14" s="5">
        <v>0</v>
      </c>
      <c r="E14" s="18"/>
      <c r="F14" s="5">
        <v>0</v>
      </c>
      <c r="G14" s="39"/>
      <c r="HF14" s="1">
        <f t="shared" ref="HF14:HF15" si="0">L14+AD14+AV14+BM14+CE14+CU14</f>
        <v>0</v>
      </c>
      <c r="HH14" s="1">
        <f>N14+AF14+AX14+BO14</f>
        <v>0</v>
      </c>
      <c r="HN14" s="1">
        <f>T14+AL14+BC14+BU14+CK14+DA14+DQ14+EG14</f>
        <v>0</v>
      </c>
    </row>
    <row r="15" spans="1:224" x14ac:dyDescent="0.25">
      <c r="A15" s="7" t="s">
        <v>32</v>
      </c>
      <c r="B15" s="38"/>
      <c r="C15" s="38"/>
      <c r="D15" s="22">
        <v>0</v>
      </c>
      <c r="E15" s="18"/>
      <c r="F15" s="22">
        <v>0</v>
      </c>
      <c r="G15" s="39"/>
      <c r="HF15" s="1">
        <f t="shared" si="0"/>
        <v>0</v>
      </c>
      <c r="HH15" s="1">
        <f>N15+AF15+AX15+BO15</f>
        <v>0</v>
      </c>
      <c r="HN15" s="1">
        <f>T15+AL15+BC15+BU15+CK15+DA15+DQ15+EG15</f>
        <v>0</v>
      </c>
    </row>
    <row r="16" spans="1:224" x14ac:dyDescent="0.25">
      <c r="A16" s="7"/>
      <c r="B16" s="38"/>
      <c r="C16" s="38"/>
      <c r="D16" s="11">
        <f>D11+D13+D15</f>
        <v>252376.71000000014</v>
      </c>
      <c r="E16" s="18"/>
      <c r="F16" s="11">
        <v>2252444.23</v>
      </c>
      <c r="G16" s="39"/>
    </row>
    <row r="17" spans="1:222" x14ac:dyDescent="0.25">
      <c r="A17" s="12"/>
      <c r="B17" s="12"/>
      <c r="C17" s="12"/>
      <c r="D17" s="5"/>
      <c r="E17" s="40"/>
      <c r="F17" s="5"/>
      <c r="G17" s="41"/>
      <c r="HF17" s="1">
        <f t="shared" ref="HF17:HF21" si="1">L17+AD17+AV17+BM17+CE17+CU17</f>
        <v>0</v>
      </c>
      <c r="HH17" s="1">
        <f>N17+AF17+AX17+BO17</f>
        <v>0</v>
      </c>
      <c r="HN17" s="1">
        <f>T17+AL17+BC17+BU17+CK17+DA17+DQ17+EG17</f>
        <v>0</v>
      </c>
    </row>
    <row r="18" spans="1:222" x14ac:dyDescent="0.25">
      <c r="A18" s="38" t="s">
        <v>33</v>
      </c>
      <c r="B18" s="38"/>
      <c r="C18" s="38"/>
      <c r="D18" s="5"/>
      <c r="E18" s="40"/>
      <c r="F18" s="5"/>
      <c r="G18" s="39"/>
      <c r="HF18" s="1">
        <f t="shared" si="1"/>
        <v>0</v>
      </c>
      <c r="HH18" s="1">
        <f>N18+AF18+AX18+BO18</f>
        <v>0</v>
      </c>
      <c r="HN18" s="1">
        <f t="shared" ref="HN18:HN21" si="2">T18+AL18+BC18+BU18+CK18+DA18+DQ18+EG18</f>
        <v>0</v>
      </c>
    </row>
    <row r="19" spans="1:222" x14ac:dyDescent="0.25">
      <c r="A19" s="7" t="s">
        <v>34</v>
      </c>
      <c r="B19" s="42"/>
      <c r="C19" s="43"/>
      <c r="D19" s="5">
        <v>-92691.860000000015</v>
      </c>
      <c r="E19" s="18"/>
      <c r="F19" s="5">
        <v>123977.91</v>
      </c>
      <c r="G19" s="44"/>
      <c r="HF19" s="1">
        <f t="shared" si="1"/>
        <v>0</v>
      </c>
      <c r="HH19" s="1">
        <f>N19+AF19+AX19+BO19</f>
        <v>0</v>
      </c>
      <c r="HN19" s="1">
        <f t="shared" si="2"/>
        <v>0</v>
      </c>
    </row>
    <row r="20" spans="1:222" x14ac:dyDescent="0.25">
      <c r="A20" s="7" t="s">
        <v>2</v>
      </c>
      <c r="B20" s="42"/>
      <c r="C20" s="43"/>
      <c r="D20" s="5">
        <v>-13600000</v>
      </c>
      <c r="E20" s="18"/>
      <c r="F20" s="5">
        <v>0</v>
      </c>
      <c r="G20" s="44"/>
      <c r="HF20" s="1">
        <f t="shared" si="1"/>
        <v>0</v>
      </c>
      <c r="HH20" s="1">
        <f>N20+AF20+AX20+BO20</f>
        <v>0</v>
      </c>
      <c r="HN20" s="1">
        <f t="shared" si="2"/>
        <v>0</v>
      </c>
    </row>
    <row r="21" spans="1:222" x14ac:dyDescent="0.25">
      <c r="A21" s="7" t="s">
        <v>3</v>
      </c>
      <c r="B21" s="42"/>
      <c r="C21" s="43"/>
      <c r="D21" s="5">
        <v>-337212.54999999993</v>
      </c>
      <c r="E21" s="18"/>
      <c r="F21" s="5">
        <v>-156094.35999999999</v>
      </c>
      <c r="G21" s="44"/>
      <c r="HF21" s="1">
        <f t="shared" si="1"/>
        <v>0</v>
      </c>
      <c r="HN21" s="1">
        <f t="shared" si="2"/>
        <v>0</v>
      </c>
    </row>
    <row r="22" spans="1:222" hidden="1" x14ac:dyDescent="0.25">
      <c r="A22" s="7" t="s">
        <v>35</v>
      </c>
      <c r="B22" s="42"/>
      <c r="C22" s="43"/>
      <c r="D22" s="5">
        <v>0</v>
      </c>
      <c r="E22" s="18"/>
      <c r="F22" s="5">
        <v>0</v>
      </c>
      <c r="G22" s="44"/>
    </row>
    <row r="23" spans="1:222" x14ac:dyDescent="0.25">
      <c r="A23" s="7" t="s">
        <v>4</v>
      </c>
      <c r="B23" s="42"/>
      <c r="C23" s="43"/>
      <c r="D23" s="5">
        <v>-2697000</v>
      </c>
      <c r="E23" s="18"/>
      <c r="F23" s="5">
        <v>1150000</v>
      </c>
      <c r="G23" s="44"/>
      <c r="HF23" s="1">
        <f t="shared" ref="HF23:HF29" si="3">L23+AD23+AV23+BM23+CE23+CU23</f>
        <v>0</v>
      </c>
      <c r="HH23" s="1">
        <f>N23+AF23+AX23+BO23</f>
        <v>0</v>
      </c>
      <c r="HN23" s="1">
        <f t="shared" ref="HN23:HN29" si="4">T23+AL23+BC23+BU23+CK23+DA23+DQ23+EG23</f>
        <v>0</v>
      </c>
    </row>
    <row r="24" spans="1:222" x14ac:dyDescent="0.25">
      <c r="A24" s="7" t="s">
        <v>5</v>
      </c>
      <c r="B24" s="42"/>
      <c r="C24" s="43"/>
      <c r="D24" s="5">
        <v>2697000</v>
      </c>
      <c r="E24" s="18"/>
      <c r="F24" s="5">
        <v>-1150000</v>
      </c>
      <c r="G24" s="44"/>
      <c r="HF24" s="1">
        <f t="shared" si="3"/>
        <v>0</v>
      </c>
      <c r="HH24" s="1">
        <f>N24+AF24+AX24+BO24</f>
        <v>0</v>
      </c>
      <c r="HN24" s="1">
        <f t="shared" si="4"/>
        <v>0</v>
      </c>
    </row>
    <row r="25" spans="1:222" x14ac:dyDescent="0.25">
      <c r="A25" s="7" t="s">
        <v>6</v>
      </c>
      <c r="B25" s="42"/>
      <c r="C25" s="43"/>
      <c r="D25" s="5">
        <v>41979.979999999981</v>
      </c>
      <c r="E25" s="18"/>
      <c r="F25" s="5">
        <v>-199254.53999999986</v>
      </c>
      <c r="G25" s="44"/>
      <c r="HF25" s="1">
        <f t="shared" si="3"/>
        <v>0</v>
      </c>
      <c r="HH25" s="1">
        <f>N25+AF25+AX25+BO25</f>
        <v>0</v>
      </c>
      <c r="HN25" s="1">
        <f t="shared" si="4"/>
        <v>0</v>
      </c>
    </row>
    <row r="26" spans="1:222" x14ac:dyDescent="0.25">
      <c r="A26" s="7" t="s">
        <v>36</v>
      </c>
      <c r="B26" s="42"/>
      <c r="C26" s="43"/>
      <c r="D26" s="5">
        <v>-25.850000000000023</v>
      </c>
      <c r="E26" s="18"/>
      <c r="F26" s="5">
        <v>-635.33999999999992</v>
      </c>
      <c r="G26" s="44"/>
      <c r="HF26" s="1">
        <f t="shared" si="3"/>
        <v>0</v>
      </c>
      <c r="HH26" s="1">
        <f>N26+AF26+AX26+BO26</f>
        <v>0</v>
      </c>
      <c r="HN26" s="1">
        <f t="shared" si="4"/>
        <v>0</v>
      </c>
    </row>
    <row r="27" spans="1:222" x14ac:dyDescent="0.25">
      <c r="A27" s="7" t="s">
        <v>7</v>
      </c>
      <c r="B27" s="42"/>
      <c r="C27" s="43"/>
      <c r="D27" s="5">
        <v>19572.93</v>
      </c>
      <c r="E27" s="18"/>
      <c r="F27" s="5">
        <v>17089.38</v>
      </c>
      <c r="G27" s="44"/>
      <c r="HF27" s="1">
        <f t="shared" si="3"/>
        <v>0</v>
      </c>
      <c r="HH27" s="1">
        <f>N27+AF27+AX27+BO27</f>
        <v>0</v>
      </c>
      <c r="HN27" s="1">
        <f t="shared" si="4"/>
        <v>0</v>
      </c>
    </row>
    <row r="28" spans="1:222" x14ac:dyDescent="0.25">
      <c r="A28" s="7" t="s">
        <v>8</v>
      </c>
      <c r="B28" s="42"/>
      <c r="C28" s="42"/>
      <c r="D28" s="5">
        <v>0</v>
      </c>
      <c r="E28" s="18"/>
      <c r="F28" s="5">
        <v>11257.1</v>
      </c>
      <c r="G28" s="44"/>
      <c r="HF28" s="1">
        <f t="shared" si="3"/>
        <v>0</v>
      </c>
      <c r="HN28" s="1">
        <f t="shared" si="4"/>
        <v>0</v>
      </c>
    </row>
    <row r="29" spans="1:222" x14ac:dyDescent="0.25">
      <c r="A29" s="7"/>
      <c r="B29" s="42"/>
      <c r="C29" s="42"/>
      <c r="D29" s="11">
        <f>SUM(D19:D28)</f>
        <v>-13968377.35</v>
      </c>
      <c r="E29" s="18"/>
      <c r="F29" s="11">
        <v>-203659.8499999998</v>
      </c>
      <c r="G29" s="44"/>
      <c r="HF29" s="1">
        <f t="shared" si="3"/>
        <v>0</v>
      </c>
      <c r="HN29" s="1">
        <f t="shared" si="4"/>
        <v>0</v>
      </c>
    </row>
    <row r="30" spans="1:222" x14ac:dyDescent="0.25">
      <c r="A30" s="7"/>
      <c r="B30" s="42"/>
      <c r="C30" s="42"/>
      <c r="D30" s="5"/>
      <c r="E30" s="40"/>
      <c r="F30" s="5"/>
      <c r="G30" s="44"/>
    </row>
    <row r="31" spans="1:222" x14ac:dyDescent="0.25">
      <c r="A31" s="38" t="s">
        <v>37</v>
      </c>
      <c r="B31" s="42"/>
      <c r="C31" s="42"/>
      <c r="D31" s="5"/>
      <c r="E31" s="40"/>
      <c r="F31" s="5"/>
      <c r="G31" s="44"/>
      <c r="HF31" s="1">
        <f t="shared" ref="HF31:HF34" si="5">L31+AD31+AV31+BM31+CE31+CU31</f>
        <v>0</v>
      </c>
      <c r="HN31" s="1">
        <f t="shared" ref="HN31:HN34" si="6">T31+AL31+BC31+BU31+CK31+DA31+DQ31+EG31</f>
        <v>0</v>
      </c>
    </row>
    <row r="32" spans="1:222" x14ac:dyDescent="0.25">
      <c r="A32" s="7" t="s">
        <v>9</v>
      </c>
      <c r="B32" s="42"/>
      <c r="C32" s="42"/>
      <c r="D32" s="5">
        <v>406719.67000000016</v>
      </c>
      <c r="E32" s="40"/>
      <c r="F32" s="5">
        <v>431614.81999999983</v>
      </c>
      <c r="G32" s="44"/>
      <c r="HF32" s="1">
        <f t="shared" si="5"/>
        <v>0</v>
      </c>
      <c r="HH32" s="1">
        <f>N32+AF32+AX32+BO32</f>
        <v>0</v>
      </c>
      <c r="HN32" s="1">
        <f t="shared" si="6"/>
        <v>0</v>
      </c>
    </row>
    <row r="33" spans="1:222" x14ac:dyDescent="0.25">
      <c r="A33" s="7" t="s">
        <v>10</v>
      </c>
      <c r="B33" s="42"/>
      <c r="C33" s="42"/>
      <c r="D33" s="5">
        <v>-66188.520000000019</v>
      </c>
      <c r="E33" s="5"/>
      <c r="F33" s="5">
        <v>22504.750000000116</v>
      </c>
      <c r="G33" s="44"/>
      <c r="HF33" s="1">
        <f t="shared" si="5"/>
        <v>0</v>
      </c>
      <c r="HH33" s="1">
        <f>N33+AF33+AX33+BO33</f>
        <v>0</v>
      </c>
      <c r="HN33" s="1">
        <f t="shared" si="6"/>
        <v>0</v>
      </c>
    </row>
    <row r="34" spans="1:222" x14ac:dyDescent="0.25">
      <c r="A34" s="7" t="s">
        <v>11</v>
      </c>
      <c r="B34" s="42"/>
      <c r="C34" s="42"/>
      <c r="D34" s="5">
        <v>-40756.260000000024</v>
      </c>
      <c r="E34" s="5"/>
      <c r="F34" s="5">
        <v>-1759512.0799999998</v>
      </c>
      <c r="G34" s="44"/>
      <c r="HF34" s="1">
        <f t="shared" si="5"/>
        <v>0</v>
      </c>
      <c r="HH34" s="1">
        <f>N34+AF34+AX34+BO34</f>
        <v>0</v>
      </c>
      <c r="HN34" s="1">
        <f t="shared" si="6"/>
        <v>0</v>
      </c>
    </row>
    <row r="35" spans="1:222" x14ac:dyDescent="0.25">
      <c r="A35" s="7" t="s">
        <v>12</v>
      </c>
      <c r="B35" s="42"/>
      <c r="C35" s="42"/>
      <c r="D35" s="5">
        <v>93491.38</v>
      </c>
      <c r="E35" s="5"/>
      <c r="F35" s="5">
        <v>32017.699999999953</v>
      </c>
      <c r="G35" s="44"/>
    </row>
    <row r="36" spans="1:222" x14ac:dyDescent="0.25">
      <c r="A36" s="7" t="s">
        <v>38</v>
      </c>
      <c r="B36" s="42"/>
      <c r="C36" s="42"/>
      <c r="D36" s="5">
        <v>178801.79000000027</v>
      </c>
      <c r="E36" s="5"/>
      <c r="F36" s="5">
        <v>58000.709999999963</v>
      </c>
      <c r="G36" s="44"/>
    </row>
    <row r="37" spans="1:222" x14ac:dyDescent="0.25">
      <c r="A37" s="7" t="s">
        <v>16</v>
      </c>
      <c r="B37" s="42"/>
      <c r="C37" s="42"/>
      <c r="D37" s="5">
        <v>295.71999999999389</v>
      </c>
      <c r="E37" s="5"/>
      <c r="F37" s="5">
        <v>-423795.99</v>
      </c>
      <c r="G37" s="44"/>
    </row>
    <row r="38" spans="1:222" x14ac:dyDescent="0.25">
      <c r="A38" s="7" t="s">
        <v>13</v>
      </c>
      <c r="B38" s="42"/>
      <c r="C38" s="42"/>
      <c r="D38" s="5">
        <v>15140932.060000002</v>
      </c>
      <c r="E38" s="5"/>
      <c r="F38" s="5">
        <v>1847068.1199999973</v>
      </c>
      <c r="G38" s="44"/>
    </row>
    <row r="39" spans="1:222" x14ac:dyDescent="0.25">
      <c r="A39" s="7" t="s">
        <v>14</v>
      </c>
      <c r="B39" s="42"/>
      <c r="C39" s="42"/>
      <c r="D39" s="5">
        <v>0</v>
      </c>
      <c r="E39" s="5"/>
      <c r="F39" s="5">
        <v>0</v>
      </c>
      <c r="G39" s="44"/>
      <c r="HF39" s="1">
        <f t="shared" ref="HF39:HF46" si="7">L39+AD39+AV39+BM39+CE39+CU39</f>
        <v>0</v>
      </c>
      <c r="HH39" s="1">
        <f>N39+AF39+AX39+BO39</f>
        <v>0</v>
      </c>
      <c r="HN39" s="1">
        <f t="shared" ref="HN39:HN46" si="8">T39+AL39+BC39+BU39+CK39+DA39+DQ39+EG39</f>
        <v>0</v>
      </c>
    </row>
    <row r="40" spans="1:222" x14ac:dyDescent="0.25">
      <c r="A40" s="7" t="s">
        <v>39</v>
      </c>
      <c r="B40" s="42"/>
      <c r="C40" s="42"/>
      <c r="D40" s="5">
        <v>-455977.64</v>
      </c>
      <c r="E40" s="5"/>
      <c r="F40" s="5">
        <v>543177.87</v>
      </c>
      <c r="G40" s="44"/>
    </row>
    <row r="41" spans="1:222" x14ac:dyDescent="0.25">
      <c r="A41" s="7" t="s">
        <v>15</v>
      </c>
      <c r="B41" s="42"/>
      <c r="C41" s="42"/>
      <c r="D41" s="5">
        <v>-4024935.2999999989</v>
      </c>
      <c r="E41" s="5"/>
      <c r="F41" s="5">
        <v>6564773.8700000029</v>
      </c>
      <c r="G41" s="44"/>
      <c r="HF41" s="1">
        <f>L41+AD41+AV41+BM41+CE41+CU41</f>
        <v>0</v>
      </c>
      <c r="HH41" s="1">
        <f>N41+AF41+AX41+BO41</f>
        <v>0</v>
      </c>
      <c r="HN41" s="1">
        <f>T41+AL41+BC41+BU41+CK41+DA41+DQ41+EG41</f>
        <v>0</v>
      </c>
    </row>
    <row r="42" spans="1:222" ht="12" customHeight="1" x14ac:dyDescent="0.25">
      <c r="A42" s="7" t="s">
        <v>40</v>
      </c>
      <c r="B42" s="42"/>
      <c r="C42" s="42"/>
      <c r="D42" s="5">
        <v>-173305.14999999106</v>
      </c>
      <c r="E42" s="5"/>
      <c r="F42" s="5">
        <v>-2858043.2300000042</v>
      </c>
      <c r="G42" s="44"/>
      <c r="HF42" s="1">
        <f t="shared" si="7"/>
        <v>0</v>
      </c>
      <c r="HH42" s="1">
        <f>N42+AF42+AX42+BO42</f>
        <v>0</v>
      </c>
      <c r="HN42" s="1">
        <f t="shared" si="8"/>
        <v>0</v>
      </c>
    </row>
    <row r="43" spans="1:222" ht="12" customHeight="1" x14ac:dyDescent="0.25">
      <c r="A43" s="7" t="s">
        <v>17</v>
      </c>
      <c r="B43" s="42"/>
      <c r="C43" s="42"/>
      <c r="D43" s="5">
        <v>182255.32999999984</v>
      </c>
      <c r="E43" s="5"/>
      <c r="F43" s="5">
        <v>-4274.2700000000186</v>
      </c>
      <c r="G43" s="44"/>
      <c r="HF43" s="1">
        <f t="shared" si="7"/>
        <v>0</v>
      </c>
      <c r="HH43" s="1">
        <f>N43+AF43+AX43+BO43</f>
        <v>0</v>
      </c>
      <c r="HN43" s="1">
        <f t="shared" si="8"/>
        <v>0</v>
      </c>
    </row>
    <row r="44" spans="1:222" x14ac:dyDescent="0.25">
      <c r="B44" s="38"/>
      <c r="C44" s="38"/>
      <c r="D44" s="11">
        <f>SUM(D32:D43)</f>
        <v>11241333.080000013</v>
      </c>
      <c r="E44" s="18"/>
      <c r="F44" s="11">
        <v>4453532.2699999958</v>
      </c>
      <c r="G44" s="39"/>
      <c r="HF44" s="1">
        <f t="shared" si="7"/>
        <v>0</v>
      </c>
      <c r="HN44" s="1">
        <f t="shared" si="8"/>
        <v>0</v>
      </c>
    </row>
    <row r="45" spans="1:222" x14ac:dyDescent="0.25">
      <c r="A45" s="38"/>
      <c r="B45" s="38"/>
      <c r="C45" s="38"/>
      <c r="D45" s="5"/>
      <c r="E45" s="40"/>
      <c r="F45" s="5"/>
      <c r="G45" s="39"/>
      <c r="HF45" s="1">
        <f t="shared" si="7"/>
        <v>0</v>
      </c>
      <c r="HH45" s="1">
        <f>N45+AF45+AX45+BO45</f>
        <v>0</v>
      </c>
      <c r="HN45" s="1">
        <f t="shared" si="8"/>
        <v>0</v>
      </c>
    </row>
    <row r="46" spans="1:222" x14ac:dyDescent="0.25">
      <c r="A46" s="4" t="s">
        <v>41</v>
      </c>
      <c r="B46" s="6"/>
      <c r="C46" s="6"/>
      <c r="D46" s="22">
        <f>D16+D29+D44</f>
        <v>-2474667.5599999856</v>
      </c>
      <c r="E46" s="18"/>
      <c r="F46" s="22">
        <v>6502316.6499999957</v>
      </c>
      <c r="G46" s="45"/>
      <c r="HF46" s="1">
        <f t="shared" si="7"/>
        <v>0</v>
      </c>
      <c r="HH46" s="1">
        <f>N46+AF46+AX46+BO46</f>
        <v>0</v>
      </c>
      <c r="HN46" s="1">
        <f t="shared" si="8"/>
        <v>0</v>
      </c>
    </row>
    <row r="47" spans="1:222" x14ac:dyDescent="0.25">
      <c r="A47" s="10"/>
      <c r="B47" s="10"/>
      <c r="C47" s="10"/>
      <c r="D47" s="5"/>
      <c r="E47" s="40"/>
      <c r="F47" s="5"/>
      <c r="G47" s="46"/>
      <c r="HH47" s="1">
        <f>ROUND(SUM(HH48:HH56),2)</f>
        <v>0</v>
      </c>
    </row>
    <row r="48" spans="1:222" x14ac:dyDescent="0.25">
      <c r="A48" s="4" t="s">
        <v>42</v>
      </c>
      <c r="B48" s="6"/>
      <c r="C48" s="6"/>
      <c r="D48" s="5"/>
      <c r="E48" s="40"/>
      <c r="F48" s="5"/>
      <c r="G48" s="45"/>
      <c r="HF48" s="1">
        <f t="shared" ref="HF48:HF56" si="9">L48+AD48+AV48+BM48+CE48+CU48</f>
        <v>0</v>
      </c>
      <c r="HN48" s="1">
        <f t="shared" ref="HN48:HN56" si="10">T48+AL48+BC48+BU48+CK48+DA48+DQ48+EG48</f>
        <v>0</v>
      </c>
    </row>
    <row r="49" spans="1:222" x14ac:dyDescent="0.25">
      <c r="A49" s="7" t="s">
        <v>43</v>
      </c>
      <c r="B49" s="12"/>
      <c r="C49" s="12"/>
      <c r="D49" s="5">
        <v>-388414.89999999967</v>
      </c>
      <c r="E49" s="18"/>
      <c r="F49" s="5">
        <v>-471005.67000000016</v>
      </c>
      <c r="G49" s="41"/>
      <c r="HF49" s="1">
        <f t="shared" si="9"/>
        <v>0</v>
      </c>
      <c r="HN49" s="1">
        <f t="shared" si="10"/>
        <v>0</v>
      </c>
    </row>
    <row r="50" spans="1:222" x14ac:dyDescent="0.25">
      <c r="A50" s="7" t="s">
        <v>44</v>
      </c>
      <c r="B50" s="12"/>
      <c r="C50" s="12"/>
      <c r="D50" s="5">
        <v>0</v>
      </c>
      <c r="E50" s="18"/>
      <c r="F50" s="5">
        <v>0</v>
      </c>
      <c r="G50" s="41"/>
      <c r="HF50" s="1">
        <f t="shared" si="9"/>
        <v>0</v>
      </c>
      <c r="HN50" s="1">
        <f t="shared" si="10"/>
        <v>0</v>
      </c>
    </row>
    <row r="51" spans="1:222" x14ac:dyDescent="0.25">
      <c r="A51" s="12"/>
      <c r="B51" s="12"/>
      <c r="C51" s="12"/>
      <c r="D51" s="11">
        <f>SUM(D49:D50)</f>
        <v>-388414.89999999967</v>
      </c>
      <c r="E51" s="18"/>
      <c r="F51" s="11">
        <v>-471005.67000000016</v>
      </c>
      <c r="G51" s="41"/>
      <c r="HF51" s="1">
        <f t="shared" si="9"/>
        <v>0</v>
      </c>
      <c r="HH51" s="1">
        <f>N51+AF51+AX51+BO51</f>
        <v>0</v>
      </c>
      <c r="HN51" s="1">
        <f t="shared" si="10"/>
        <v>0</v>
      </c>
    </row>
    <row r="52" spans="1:222" x14ac:dyDescent="0.25">
      <c r="A52" s="12"/>
      <c r="B52" s="12"/>
      <c r="C52" s="12"/>
      <c r="D52" s="5"/>
      <c r="E52" s="18"/>
      <c r="F52" s="5"/>
      <c r="G52" s="41"/>
      <c r="HF52" s="1">
        <f t="shared" si="9"/>
        <v>0</v>
      </c>
      <c r="HN52" s="1">
        <f t="shared" si="10"/>
        <v>0</v>
      </c>
    </row>
    <row r="53" spans="1:222" x14ac:dyDescent="0.25">
      <c r="A53" s="4" t="s">
        <v>45</v>
      </c>
      <c r="B53" s="6"/>
      <c r="C53" s="6"/>
      <c r="D53" s="5"/>
      <c r="E53" s="40"/>
      <c r="F53" s="5"/>
      <c r="G53" s="45"/>
      <c r="HF53" s="1">
        <f t="shared" si="9"/>
        <v>0</v>
      </c>
      <c r="HN53" s="1">
        <f t="shared" si="10"/>
        <v>0</v>
      </c>
    </row>
    <row r="54" spans="1:222" x14ac:dyDescent="0.25">
      <c r="A54" s="7" t="s">
        <v>46</v>
      </c>
      <c r="B54" s="6"/>
      <c r="C54" s="6"/>
      <c r="D54" s="5">
        <v>7374.0899999999965</v>
      </c>
      <c r="E54" s="18"/>
      <c r="F54" s="5">
        <v>23869.870000000003</v>
      </c>
      <c r="G54" s="45"/>
      <c r="HF54" s="1">
        <f t="shared" si="9"/>
        <v>0</v>
      </c>
      <c r="HN54" s="1">
        <f t="shared" si="10"/>
        <v>0</v>
      </c>
    </row>
    <row r="55" spans="1:222" x14ac:dyDescent="0.25">
      <c r="A55" s="7" t="s">
        <v>47</v>
      </c>
      <c r="B55" s="6"/>
      <c r="C55" s="6"/>
      <c r="D55" s="22">
        <v>0</v>
      </c>
      <c r="E55" s="18"/>
      <c r="F55" s="22">
        <v>0</v>
      </c>
      <c r="G55" s="45"/>
      <c r="HF55" s="1">
        <f t="shared" si="9"/>
        <v>0</v>
      </c>
      <c r="HN55" s="1">
        <f t="shared" si="10"/>
        <v>0</v>
      </c>
    </row>
    <row r="56" spans="1:222" hidden="1" x14ac:dyDescent="0.25">
      <c r="A56" s="7" t="s">
        <v>43</v>
      </c>
      <c r="B56" s="6"/>
      <c r="C56" s="6"/>
      <c r="D56" s="22">
        <v>0</v>
      </c>
      <c r="E56" s="18"/>
      <c r="F56" s="22">
        <v>0</v>
      </c>
      <c r="G56" s="45"/>
      <c r="HF56" s="1">
        <f t="shared" si="9"/>
        <v>0</v>
      </c>
      <c r="HN56" s="1">
        <f t="shared" si="10"/>
        <v>0</v>
      </c>
    </row>
    <row r="57" spans="1:222" x14ac:dyDescent="0.25">
      <c r="A57" s="12"/>
      <c r="B57" s="12"/>
      <c r="C57" s="12"/>
      <c r="D57" s="11">
        <f>SUM(D54:D56)</f>
        <v>7374.0899999999965</v>
      </c>
      <c r="E57" s="18"/>
      <c r="F57" s="11">
        <v>23869.870000000003</v>
      </c>
      <c r="G57" s="41"/>
    </row>
    <row r="58" spans="1:222" x14ac:dyDescent="0.25">
      <c r="A58" s="12"/>
      <c r="B58" s="12"/>
      <c r="C58" s="12"/>
      <c r="D58" s="5"/>
      <c r="E58" s="40"/>
      <c r="F58" s="5"/>
      <c r="G58" s="41"/>
      <c r="HF58" s="1">
        <f t="shared" ref="HF58:HF63" si="11">L58+AD58+AV58+BM58+CE58+CU58</f>
        <v>0</v>
      </c>
      <c r="HH58" s="1">
        <f>N58+AF58+AX58+BO58</f>
        <v>0</v>
      </c>
      <c r="HN58" s="1">
        <f t="shared" ref="HN58:HN63" si="12">T58+AL58+BC58+BU58+CK58+DA58+DQ58+EG58</f>
        <v>0</v>
      </c>
    </row>
    <row r="59" spans="1:222" x14ac:dyDescent="0.25">
      <c r="A59" s="3" t="s">
        <v>48</v>
      </c>
      <c r="B59" s="3"/>
      <c r="C59" s="3"/>
      <c r="D59" s="23">
        <f>D46+D51+D57</f>
        <v>-2855708.3699999852</v>
      </c>
      <c r="E59" s="19"/>
      <c r="F59" s="23">
        <v>6055180.8499999959</v>
      </c>
      <c r="G59" s="17"/>
      <c r="H59" s="5"/>
      <c r="HF59" s="1">
        <f t="shared" si="11"/>
        <v>0</v>
      </c>
      <c r="HH59" s="1">
        <f>N59+AF59+AX59+BO59</f>
        <v>0</v>
      </c>
      <c r="HN59" s="1">
        <f t="shared" si="12"/>
        <v>0</v>
      </c>
    </row>
    <row r="60" spans="1:222" x14ac:dyDescent="0.25">
      <c r="D60" s="27"/>
      <c r="E60" s="18"/>
      <c r="F60" s="27"/>
      <c r="G60" s="5"/>
      <c r="HF60" s="1">
        <f t="shared" si="11"/>
        <v>0</v>
      </c>
      <c r="HH60" s="1">
        <f>N60+AF60+AX60+BO60</f>
        <v>0</v>
      </c>
      <c r="HN60" s="1">
        <f t="shared" si="12"/>
        <v>0</v>
      </c>
    </row>
    <row r="61" spans="1:222" x14ac:dyDescent="0.25">
      <c r="A61" s="3" t="s">
        <v>49</v>
      </c>
      <c r="B61" s="3"/>
      <c r="C61" s="3"/>
      <c r="D61" s="23">
        <f>F63</f>
        <v>32750260.859999996</v>
      </c>
      <c r="E61" s="19"/>
      <c r="F61" s="23">
        <v>26695080</v>
      </c>
      <c r="G61" s="17"/>
      <c r="H61" s="1"/>
      <c r="HF61" s="1">
        <f t="shared" si="11"/>
        <v>0</v>
      </c>
      <c r="HH61" s="1">
        <f>N61+AF61+AX61+BO61</f>
        <v>0</v>
      </c>
      <c r="HN61" s="1">
        <f t="shared" si="12"/>
        <v>0</v>
      </c>
    </row>
    <row r="62" spans="1:222" x14ac:dyDescent="0.25">
      <c r="A62" s="3"/>
      <c r="B62" s="3"/>
      <c r="C62" s="3"/>
      <c r="D62" s="47"/>
      <c r="E62" s="19"/>
      <c r="F62" s="47"/>
      <c r="G62" s="17"/>
      <c r="H62" s="1"/>
      <c r="HF62" s="1">
        <f t="shared" si="11"/>
        <v>0</v>
      </c>
      <c r="HH62" s="1">
        <f>N62+AF62+AX62+BO62</f>
        <v>0</v>
      </c>
      <c r="HN62" s="1">
        <f t="shared" si="12"/>
        <v>0</v>
      </c>
    </row>
    <row r="63" spans="1:222" ht="13.8" thickBot="1" x14ac:dyDescent="0.3">
      <c r="A63" s="3" t="s">
        <v>50</v>
      </c>
      <c r="B63" s="3"/>
      <c r="C63" s="3"/>
      <c r="D63" s="25">
        <f>D59+D61+0.01</f>
        <v>29894552.500000011</v>
      </c>
      <c r="E63" s="19"/>
      <c r="F63" s="25">
        <v>32750260.859999996</v>
      </c>
      <c r="G63" s="17"/>
      <c r="H63" s="1"/>
      <c r="HF63" s="1">
        <f t="shared" si="11"/>
        <v>0</v>
      </c>
      <c r="HN63" s="1">
        <f t="shared" si="12"/>
        <v>0</v>
      </c>
    </row>
    <row r="64" spans="1:222" ht="13.8" thickTop="1" x14ac:dyDescent="0.25">
      <c r="A64" s="48"/>
      <c r="B64" s="48"/>
      <c r="C64" s="48"/>
      <c r="D64" s="49"/>
      <c r="E64" s="49"/>
      <c r="G64" s="48"/>
      <c r="H64" s="1"/>
    </row>
    <row r="65" spans="1:222" x14ac:dyDescent="0.25">
      <c r="F65" s="5"/>
      <c r="H65" s="1"/>
      <c r="HF65" s="1">
        <f t="shared" ref="HF65:HF73" si="13">L65+AD65+AV65+BM65+CE65+CU65</f>
        <v>0</v>
      </c>
      <c r="HN65" s="1">
        <f t="shared" ref="HN65:HN73" si="14">T65+AL65+BC65+BU65+CK65+DA65+DQ65+EG65</f>
        <v>0</v>
      </c>
    </row>
    <row r="66" spans="1:222" x14ac:dyDescent="0.25">
      <c r="D66" s="5"/>
      <c r="E66" s="8"/>
      <c r="H66" s="1"/>
      <c r="HF66" s="1">
        <f t="shared" si="13"/>
        <v>0</v>
      </c>
      <c r="HN66" s="1">
        <f t="shared" si="14"/>
        <v>0</v>
      </c>
    </row>
    <row r="67" spans="1:222" x14ac:dyDescent="0.25">
      <c r="A67" s="3"/>
      <c r="B67" s="3"/>
      <c r="C67" s="3"/>
      <c r="HF67" s="1">
        <f t="shared" si="13"/>
        <v>0</v>
      </c>
      <c r="HN67" s="1">
        <f t="shared" si="14"/>
        <v>0</v>
      </c>
    </row>
    <row r="68" spans="1:222" collapsed="1" x14ac:dyDescent="0.25">
      <c r="E68" s="8"/>
      <c r="F68" s="13"/>
      <c r="HF68" s="1">
        <f t="shared" si="13"/>
        <v>0</v>
      </c>
      <c r="HN68" s="1">
        <f t="shared" si="14"/>
        <v>0</v>
      </c>
    </row>
    <row r="69" spans="1:222" s="13" customFormat="1" x14ac:dyDescent="0.25">
      <c r="C69" s="26"/>
      <c r="D69" s="50"/>
      <c r="E69" s="26"/>
      <c r="F69"/>
      <c r="G69" s="26"/>
      <c r="HF69" s="1">
        <f t="shared" si="13"/>
        <v>0</v>
      </c>
      <c r="HN69" s="1">
        <f t="shared" si="14"/>
        <v>0</v>
      </c>
    </row>
    <row r="70" spans="1:222" customFormat="1" x14ac:dyDescent="0.25">
      <c r="A70" s="51" t="s">
        <v>21</v>
      </c>
      <c r="B70" s="51" t="s">
        <v>22</v>
      </c>
      <c r="C70" s="1"/>
      <c r="D70" s="51"/>
      <c r="E70" s="52" t="s">
        <v>51</v>
      </c>
      <c r="F70" s="28"/>
      <c r="H70" s="53"/>
      <c r="HF70" s="1">
        <f t="shared" si="13"/>
        <v>0</v>
      </c>
      <c r="HN70" s="1">
        <f t="shared" si="14"/>
        <v>0</v>
      </c>
    </row>
    <row r="71" spans="1:222" s="28" customFormat="1" ht="12.75" customHeight="1" x14ac:dyDescent="0.3">
      <c r="A71" s="16" t="s">
        <v>23</v>
      </c>
      <c r="B71" s="16"/>
      <c r="D71" s="54" t="s">
        <v>52</v>
      </c>
      <c r="E71" s="54"/>
      <c r="F71" s="55"/>
      <c r="H71" s="14"/>
      <c r="HF71" s="1">
        <f t="shared" si="13"/>
        <v>0</v>
      </c>
      <c r="HN71" s="1">
        <f t="shared" si="14"/>
        <v>0</v>
      </c>
    </row>
    <row r="72" spans="1:222" s="55" customFormat="1" ht="18.600000000000001" x14ac:dyDescent="0.3">
      <c r="F72"/>
      <c r="H72" s="56"/>
      <c r="HF72" s="1">
        <f t="shared" si="13"/>
        <v>0</v>
      </c>
      <c r="HN72" s="1">
        <f t="shared" si="14"/>
        <v>0</v>
      </c>
    </row>
    <row r="73" spans="1:222" customFormat="1" x14ac:dyDescent="0.25">
      <c r="A73" s="51" t="s">
        <v>18</v>
      </c>
      <c r="B73" s="51" t="s">
        <v>19</v>
      </c>
      <c r="C73" s="1"/>
      <c r="D73" s="51"/>
      <c r="E73" s="52" t="s">
        <v>51</v>
      </c>
      <c r="F73" s="28"/>
      <c r="H73" s="53"/>
      <c r="HF73" s="1">
        <f t="shared" si="13"/>
        <v>0</v>
      </c>
      <c r="HN73" s="1">
        <f t="shared" si="14"/>
        <v>0</v>
      </c>
    </row>
    <row r="74" spans="1:222" s="28" customFormat="1" ht="12" customHeight="1" x14ac:dyDescent="0.25">
      <c r="A74" s="16" t="s">
        <v>20</v>
      </c>
      <c r="B74" s="16" t="s">
        <v>53</v>
      </c>
      <c r="D74" s="54" t="s">
        <v>52</v>
      </c>
      <c r="E74" s="54"/>
      <c r="F74" s="8"/>
      <c r="H74" s="14"/>
    </row>
    <row r="75" spans="1:222" x14ac:dyDescent="0.25">
      <c r="A75" s="57"/>
      <c r="D75" s="8"/>
      <c r="H75" s="15"/>
      <c r="K75" s="15"/>
      <c r="L75" s="15"/>
      <c r="M75" s="15"/>
      <c r="N75" s="21"/>
      <c r="O75" s="15"/>
      <c r="P75" s="21"/>
      <c r="Q75" s="15"/>
      <c r="R75" s="15"/>
      <c r="S75" s="15"/>
      <c r="T75" s="15"/>
      <c r="U75" s="15"/>
      <c r="V75" s="21"/>
      <c r="W75" s="15"/>
      <c r="X75" s="21"/>
      <c r="Y75" s="15"/>
      <c r="Z75" s="15"/>
      <c r="AA75" s="15"/>
      <c r="AB75" s="15"/>
      <c r="AC75" s="15"/>
      <c r="AD75" s="21"/>
      <c r="AE75" s="15"/>
      <c r="AF75" s="21"/>
      <c r="AG75" s="15"/>
      <c r="AH75" s="15"/>
      <c r="AI75" s="15"/>
      <c r="AJ75" s="15"/>
      <c r="AK75" s="15"/>
      <c r="AL75" s="21"/>
      <c r="AM75" s="15"/>
      <c r="AN75" s="21"/>
      <c r="AO75" s="15"/>
      <c r="AP75" s="15"/>
      <c r="AQ75" s="15"/>
      <c r="AR75" s="15"/>
      <c r="AS75" s="15"/>
      <c r="AT75" s="21"/>
      <c r="AU75" s="15"/>
      <c r="AV75" s="21"/>
      <c r="AW75" s="21"/>
      <c r="AX75" s="21"/>
      <c r="AY75" s="21"/>
      <c r="AZ75" s="21"/>
      <c r="BA75" s="21"/>
      <c r="BB75" s="21"/>
      <c r="BC75" s="15"/>
      <c r="BD75" s="21"/>
      <c r="BE75" s="21"/>
      <c r="BF75" s="21"/>
      <c r="BG75" s="21"/>
      <c r="BH75" s="21"/>
      <c r="BI75" s="21"/>
      <c r="BJ75" s="21"/>
      <c r="BK75" s="15"/>
      <c r="BL75" s="21"/>
      <c r="BM75" s="21"/>
      <c r="BN75" s="21"/>
      <c r="BO75" s="21"/>
      <c r="BP75" s="21"/>
      <c r="BQ75" s="21"/>
      <c r="BR75" s="21"/>
      <c r="BS75" s="15"/>
      <c r="BT75" s="21"/>
      <c r="BU75" s="21"/>
      <c r="BV75" s="21"/>
      <c r="BW75" s="21"/>
      <c r="BX75" s="21"/>
      <c r="BY75" s="21"/>
      <c r="BZ75" s="21"/>
      <c r="CA75" s="15"/>
      <c r="CB75" s="21"/>
      <c r="CC75" s="21"/>
      <c r="CD75" s="21"/>
      <c r="CE75" s="21"/>
      <c r="CF75" s="21"/>
      <c r="CG75" s="21"/>
      <c r="CH75" s="21"/>
      <c r="CI75" s="15"/>
      <c r="CJ75" s="21"/>
      <c r="CK75" s="21"/>
      <c r="CL75" s="21"/>
      <c r="CM75" s="21"/>
      <c r="CN75" s="21"/>
      <c r="CO75" s="21"/>
      <c r="CP75" s="21"/>
      <c r="CQ75" s="15"/>
      <c r="CR75" s="21"/>
      <c r="CS75" s="15"/>
      <c r="CT75" s="15"/>
      <c r="CU75" s="15"/>
      <c r="CV75" s="15"/>
      <c r="CW75" s="15"/>
      <c r="HF75" s="1">
        <f t="shared" ref="HF75:HF83" si="15">L75+AD75+AV75+BM75+CE75+CU75</f>
        <v>0</v>
      </c>
      <c r="HN75" s="1">
        <f t="shared" ref="HN75:HN83" si="16">T75+AL75+BC75+BU75+CK75+DA75+DQ75+EG75</f>
        <v>0</v>
      </c>
    </row>
    <row r="76" spans="1:222" x14ac:dyDescent="0.25">
      <c r="A76" s="57"/>
      <c r="F76" s="5"/>
      <c r="H76" s="15"/>
      <c r="K76" s="15"/>
      <c r="L76" s="15"/>
      <c r="M76" s="15"/>
      <c r="N76" s="21"/>
      <c r="O76" s="15"/>
      <c r="P76" s="21"/>
      <c r="Q76" s="15"/>
      <c r="R76" s="15"/>
      <c r="S76" s="15"/>
      <c r="T76" s="15"/>
      <c r="U76" s="15"/>
      <c r="V76" s="21"/>
      <c r="W76" s="15"/>
      <c r="X76" s="21"/>
      <c r="Y76" s="15"/>
      <c r="Z76" s="15"/>
      <c r="AA76" s="15"/>
      <c r="AB76" s="15"/>
      <c r="AC76" s="15"/>
      <c r="AD76" s="21"/>
      <c r="AE76" s="15"/>
      <c r="AF76" s="21"/>
      <c r="AG76" s="15"/>
      <c r="AH76" s="15"/>
      <c r="AI76" s="15"/>
      <c r="AJ76" s="15"/>
      <c r="AK76" s="15"/>
      <c r="AL76" s="21"/>
      <c r="AM76" s="15"/>
      <c r="AN76" s="21"/>
      <c r="AO76" s="15"/>
      <c r="AP76" s="15"/>
      <c r="AQ76" s="15"/>
      <c r="AR76" s="15"/>
      <c r="AS76" s="15"/>
      <c r="AT76" s="21"/>
      <c r="AU76" s="15"/>
      <c r="AV76" s="21"/>
      <c r="AW76" s="21"/>
      <c r="AX76" s="21"/>
      <c r="AY76" s="21"/>
      <c r="AZ76" s="21"/>
      <c r="BA76" s="21"/>
      <c r="BB76" s="21"/>
      <c r="BC76" s="15"/>
      <c r="BD76" s="21"/>
      <c r="BE76" s="21"/>
      <c r="BF76" s="21"/>
      <c r="BG76" s="21"/>
      <c r="BH76" s="21"/>
      <c r="BI76" s="21"/>
      <c r="BJ76" s="21"/>
      <c r="BK76" s="15"/>
      <c r="BL76" s="21"/>
      <c r="BM76" s="21"/>
      <c r="BN76" s="21"/>
      <c r="BO76" s="21"/>
      <c r="BP76" s="21"/>
      <c r="BQ76" s="21"/>
      <c r="BR76" s="21"/>
      <c r="BS76" s="15"/>
      <c r="BT76" s="21"/>
      <c r="BU76" s="21"/>
      <c r="BV76" s="21"/>
      <c r="BW76" s="21"/>
      <c r="BX76" s="21"/>
      <c r="BY76" s="21"/>
      <c r="BZ76" s="21"/>
      <c r="CA76" s="15"/>
      <c r="CB76" s="21"/>
      <c r="CC76" s="21"/>
      <c r="CD76" s="21"/>
      <c r="CE76" s="21"/>
      <c r="CF76" s="21"/>
      <c r="CG76" s="21"/>
      <c r="CH76" s="21"/>
      <c r="CI76" s="15"/>
      <c r="CJ76" s="21"/>
      <c r="CK76" s="21"/>
      <c r="CL76" s="21"/>
      <c r="CM76" s="21"/>
      <c r="CN76" s="21"/>
      <c r="CO76" s="21"/>
      <c r="CP76" s="21"/>
      <c r="CQ76" s="15"/>
      <c r="CR76" s="21"/>
      <c r="CS76" s="15"/>
      <c r="CT76" s="15"/>
      <c r="CU76" s="15"/>
      <c r="CV76" s="15"/>
      <c r="CW76" s="15"/>
      <c r="HF76" s="1">
        <f t="shared" si="15"/>
        <v>0</v>
      </c>
      <c r="HH76" s="9">
        <f>N76+AF76+AX76+BO76</f>
        <v>0</v>
      </c>
      <c r="HN76" s="1">
        <f t="shared" si="16"/>
        <v>0</v>
      </c>
    </row>
    <row r="77" spans="1:222" x14ac:dyDescent="0.25">
      <c r="B77" s="21"/>
      <c r="C77" s="21"/>
      <c r="D77" s="5"/>
      <c r="E77" s="5"/>
      <c r="F77" s="58"/>
      <c r="HF77" s="1">
        <f t="shared" si="15"/>
        <v>0</v>
      </c>
      <c r="HN77" s="1">
        <f t="shared" si="16"/>
        <v>0</v>
      </c>
    </row>
    <row r="78" spans="1:222" x14ac:dyDescent="0.25">
      <c r="B78" s="21"/>
      <c r="C78" s="21"/>
      <c r="D78" s="8">
        <v>29894552.479999997</v>
      </c>
      <c r="E78" s="8"/>
      <c r="F78" s="59"/>
      <c r="HF78" s="1">
        <f t="shared" si="15"/>
        <v>0</v>
      </c>
      <c r="HH78" s="1">
        <f>N78+AF78+AX78+BO78</f>
        <v>0</v>
      </c>
      <c r="HN78" s="1">
        <f t="shared" si="16"/>
        <v>0</v>
      </c>
    </row>
    <row r="79" spans="1:222" x14ac:dyDescent="0.25">
      <c r="B79" s="21"/>
      <c r="C79" s="21"/>
      <c r="D79" s="18"/>
      <c r="E79" s="18"/>
      <c r="F79" s="24"/>
      <c r="HF79" s="1">
        <f t="shared" si="15"/>
        <v>0</v>
      </c>
      <c r="HN79" s="1">
        <f t="shared" si="16"/>
        <v>0</v>
      </c>
    </row>
    <row r="80" spans="1:222" x14ac:dyDescent="0.25">
      <c r="B80" s="21"/>
      <c r="C80" s="21"/>
      <c r="D80" s="24">
        <f>D63-D78</f>
        <v>2.0000014454126358E-2</v>
      </c>
      <c r="E80" s="24"/>
      <c r="F80" s="5"/>
      <c r="G80" s="3"/>
      <c r="HF80" s="1">
        <f t="shared" si="15"/>
        <v>0</v>
      </c>
      <c r="HN80" s="1">
        <f t="shared" si="16"/>
        <v>0</v>
      </c>
    </row>
    <row r="81" spans="2:222" x14ac:dyDescent="0.25">
      <c r="B81" s="21"/>
      <c r="C81" s="21"/>
      <c r="D81" s="5"/>
      <c r="E81" s="5"/>
      <c r="HF81" s="1">
        <f t="shared" si="15"/>
        <v>0</v>
      </c>
      <c r="HN81" s="1">
        <f t="shared" si="16"/>
        <v>0</v>
      </c>
    </row>
    <row r="82" spans="2:222" x14ac:dyDescent="0.25">
      <c r="F82" s="60"/>
      <c r="HF82" s="1">
        <f t="shared" si="15"/>
        <v>0</v>
      </c>
      <c r="HN82" s="1">
        <f t="shared" si="16"/>
        <v>0</v>
      </c>
    </row>
    <row r="83" spans="2:222" x14ac:dyDescent="0.25">
      <c r="B83" s="60"/>
      <c r="C83" s="60"/>
      <c r="E83" s="60"/>
      <c r="G83" s="60"/>
      <c r="H83" s="2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HF83" s="1">
        <f t="shared" si="15"/>
        <v>0</v>
      </c>
      <c r="HN83" s="1">
        <f t="shared" si="16"/>
        <v>0</v>
      </c>
    </row>
    <row r="85" spans="2:222" x14ac:dyDescent="0.25">
      <c r="HF85" s="1">
        <f t="shared" ref="HF85:HF90" si="17">L85+AD85+AV85+BM85+CE85+CU85</f>
        <v>0</v>
      </c>
      <c r="HH85" s="1">
        <f>N85+AF85+AX85+BO85</f>
        <v>0</v>
      </c>
      <c r="HN85" s="1">
        <f t="shared" ref="HN85:HN90" si="18">T85+AL85+BC85+BU85+CK85+DA85+DQ85+EG85</f>
        <v>0</v>
      </c>
    </row>
    <row r="86" spans="2:222" x14ac:dyDescent="0.25">
      <c r="HF86" s="1">
        <f t="shared" si="17"/>
        <v>0</v>
      </c>
      <c r="HH86" s="1">
        <f>N86+AF86+AX86+BO86</f>
        <v>0</v>
      </c>
      <c r="HN86" s="1">
        <f t="shared" si="18"/>
        <v>0</v>
      </c>
    </row>
    <row r="87" spans="2:222" x14ac:dyDescent="0.25">
      <c r="HF87" s="1">
        <f t="shared" si="17"/>
        <v>0</v>
      </c>
      <c r="HH87" s="1">
        <f>N87+AF87+AX87+BO87</f>
        <v>0</v>
      </c>
      <c r="HN87" s="1">
        <f t="shared" si="18"/>
        <v>0</v>
      </c>
    </row>
    <row r="88" spans="2:222" x14ac:dyDescent="0.25">
      <c r="HF88" s="1">
        <f t="shared" si="17"/>
        <v>0</v>
      </c>
      <c r="HH88" s="1">
        <f>N88+AF88+AX88+BO88</f>
        <v>0</v>
      </c>
      <c r="HN88" s="1">
        <f t="shared" si="18"/>
        <v>0</v>
      </c>
    </row>
    <row r="89" spans="2:222" x14ac:dyDescent="0.25">
      <c r="HF89" s="1">
        <f t="shared" si="17"/>
        <v>0</v>
      </c>
      <c r="HN89" s="1">
        <f t="shared" si="18"/>
        <v>0</v>
      </c>
    </row>
    <row r="90" spans="2:222" x14ac:dyDescent="0.25">
      <c r="HF90" s="1">
        <f t="shared" si="17"/>
        <v>0</v>
      </c>
      <c r="HH90" s="1">
        <f>N90+AF90+AX90+BO90</f>
        <v>0</v>
      </c>
      <c r="HN90" s="1">
        <f t="shared" si="18"/>
        <v>0</v>
      </c>
    </row>
    <row r="92" spans="2:222" x14ac:dyDescent="0.25">
      <c r="HF92" s="1">
        <f t="shared" ref="HF92:HF99" si="19">L92+AD92+AV92+BM92+CE92+CU92</f>
        <v>0</v>
      </c>
      <c r="HH92" s="1">
        <f>N92+AF92+AX92+BO92</f>
        <v>0</v>
      </c>
      <c r="HN92" s="1">
        <f t="shared" ref="HN92:HN99" si="20">T92+AL92+BC92+BU92+CK92+DA92+DQ92+EG92</f>
        <v>0</v>
      </c>
    </row>
    <row r="93" spans="2:222" x14ac:dyDescent="0.25">
      <c r="HF93" s="1">
        <f t="shared" si="19"/>
        <v>0</v>
      </c>
      <c r="HN93" s="1">
        <f t="shared" si="20"/>
        <v>0</v>
      </c>
    </row>
    <row r="94" spans="2:222" x14ac:dyDescent="0.25">
      <c r="HF94" s="1">
        <f t="shared" si="19"/>
        <v>0</v>
      </c>
      <c r="HH94" s="1">
        <f>N94+AF94+AX94+BO94</f>
        <v>0</v>
      </c>
      <c r="HN94" s="1">
        <f t="shared" si="20"/>
        <v>0</v>
      </c>
    </row>
    <row r="95" spans="2:222" x14ac:dyDescent="0.25">
      <c r="HF95" s="1">
        <f t="shared" si="19"/>
        <v>0</v>
      </c>
      <c r="HN95" s="1">
        <f t="shared" si="20"/>
        <v>0</v>
      </c>
    </row>
    <row r="96" spans="2:222" x14ac:dyDescent="0.25">
      <c r="HF96" s="1">
        <f t="shared" si="19"/>
        <v>0</v>
      </c>
      <c r="HN96" s="1">
        <f t="shared" si="20"/>
        <v>0</v>
      </c>
    </row>
    <row r="97" spans="214:222" x14ac:dyDescent="0.25">
      <c r="HF97" s="1">
        <f t="shared" si="19"/>
        <v>0</v>
      </c>
      <c r="HH97" s="1">
        <f>N97+AF97+AX97+BO97</f>
        <v>0</v>
      </c>
      <c r="HN97" s="1">
        <f t="shared" si="20"/>
        <v>0</v>
      </c>
    </row>
    <row r="98" spans="214:222" x14ac:dyDescent="0.25">
      <c r="HF98" s="1">
        <f t="shared" si="19"/>
        <v>0</v>
      </c>
      <c r="HH98" s="1">
        <f>N98+AF98+AX98+BO98</f>
        <v>0</v>
      </c>
      <c r="HN98" s="1">
        <f t="shared" si="20"/>
        <v>0</v>
      </c>
    </row>
    <row r="99" spans="214:222" x14ac:dyDescent="0.25">
      <c r="HF99" s="1">
        <f t="shared" si="19"/>
        <v>0</v>
      </c>
      <c r="HH99" s="1">
        <f>N99+AF99+AX99+BO99</f>
        <v>0</v>
      </c>
      <c r="HN99" s="1">
        <f t="shared" si="20"/>
        <v>0</v>
      </c>
    </row>
    <row r="103" spans="214:222" x14ac:dyDescent="0.25">
      <c r="HF103" s="1">
        <f>ROUND(HF104+HF110+HF116+HF122,2)</f>
        <v>0</v>
      </c>
    </row>
    <row r="104" spans="214:222" x14ac:dyDescent="0.25">
      <c r="HF104" s="3">
        <f>L104+AD104+AV104+BM104+CE104+CU104</f>
        <v>0</v>
      </c>
      <c r="HN104" s="1">
        <f t="shared" ref="HN104:HN127" si="21">T104+AL104+BC104+BU104+CK104+DA104+DQ104+EG104</f>
        <v>0</v>
      </c>
    </row>
    <row r="105" spans="214:222" x14ac:dyDescent="0.25">
      <c r="HF105" s="1">
        <f t="shared" ref="HF105:HF109" si="22">L105+AD105+AV105+BM105+CE105+CU105</f>
        <v>0</v>
      </c>
      <c r="HH105" s="1">
        <f>N105+AF105+AX105+BO105</f>
        <v>0</v>
      </c>
      <c r="HN105" s="1">
        <f t="shared" si="21"/>
        <v>0</v>
      </c>
    </row>
    <row r="106" spans="214:222" x14ac:dyDescent="0.25">
      <c r="HF106" s="1">
        <f t="shared" si="22"/>
        <v>0</v>
      </c>
      <c r="HH106" s="1">
        <f>N106+AF106+AX106+BO106</f>
        <v>0</v>
      </c>
      <c r="HN106" s="1">
        <f t="shared" si="21"/>
        <v>0</v>
      </c>
    </row>
    <row r="107" spans="214:222" x14ac:dyDescent="0.25">
      <c r="HF107" s="1">
        <f t="shared" si="22"/>
        <v>0</v>
      </c>
      <c r="HH107" s="1">
        <f>N107+AF107+AX107+BO107</f>
        <v>0</v>
      </c>
      <c r="HN107" s="1">
        <f t="shared" si="21"/>
        <v>0</v>
      </c>
    </row>
    <row r="108" spans="214:222" x14ac:dyDescent="0.25">
      <c r="HF108" s="1">
        <f t="shared" si="22"/>
        <v>0</v>
      </c>
      <c r="HN108" s="1">
        <f t="shared" si="21"/>
        <v>0</v>
      </c>
    </row>
    <row r="109" spans="214:222" x14ac:dyDescent="0.25">
      <c r="HF109" s="1">
        <f t="shared" si="22"/>
        <v>0</v>
      </c>
      <c r="HN109" s="1">
        <f t="shared" si="21"/>
        <v>0</v>
      </c>
    </row>
    <row r="110" spans="214:222" x14ac:dyDescent="0.25">
      <c r="HF110" s="3">
        <f>L110+AD110+AV110+BM110+CE110+CU110</f>
        <v>0</v>
      </c>
      <c r="HN110" s="1">
        <f t="shared" si="21"/>
        <v>0</v>
      </c>
    </row>
    <row r="111" spans="214:222" x14ac:dyDescent="0.25">
      <c r="HF111" s="1">
        <f t="shared" ref="HF111:HF115" si="23">L111+AD111+AV111+BM111+CE111+CU111</f>
        <v>0</v>
      </c>
      <c r="HH111" s="1">
        <f>N111+AF111+AX111+BO111</f>
        <v>0</v>
      </c>
      <c r="HN111" s="1">
        <f t="shared" si="21"/>
        <v>0</v>
      </c>
    </row>
    <row r="112" spans="214:222" x14ac:dyDescent="0.25">
      <c r="HF112" s="1">
        <f t="shared" si="23"/>
        <v>0</v>
      </c>
      <c r="HH112" s="1">
        <f>N112+AF112+AX112+BO112</f>
        <v>0</v>
      </c>
      <c r="HN112" s="1">
        <f t="shared" si="21"/>
        <v>0</v>
      </c>
    </row>
    <row r="113" spans="214:222" x14ac:dyDescent="0.25">
      <c r="HF113" s="1">
        <f t="shared" si="23"/>
        <v>0</v>
      </c>
      <c r="HH113" s="1">
        <f>N113+AF113+AX113+BO113</f>
        <v>0</v>
      </c>
      <c r="HN113" s="1">
        <f t="shared" si="21"/>
        <v>0</v>
      </c>
    </row>
    <row r="114" spans="214:222" x14ac:dyDescent="0.25">
      <c r="HF114" s="1">
        <f t="shared" si="23"/>
        <v>0</v>
      </c>
      <c r="HN114" s="1">
        <f t="shared" si="21"/>
        <v>0</v>
      </c>
    </row>
    <row r="115" spans="214:222" x14ac:dyDescent="0.25">
      <c r="HF115" s="1">
        <f t="shared" si="23"/>
        <v>0</v>
      </c>
      <c r="HN115" s="1">
        <f t="shared" si="21"/>
        <v>0</v>
      </c>
    </row>
    <row r="116" spans="214:222" x14ac:dyDescent="0.25">
      <c r="HF116" s="3">
        <f>L116+AD116+AV116+BM116+CE116+CU116</f>
        <v>0</v>
      </c>
      <c r="HN116" s="1">
        <f t="shared" si="21"/>
        <v>0</v>
      </c>
    </row>
    <row r="117" spans="214:222" x14ac:dyDescent="0.25">
      <c r="HF117" s="1">
        <f t="shared" ref="HF117:HF121" si="24">L117+AD117+AV117+BM117+CE117+CU117</f>
        <v>0</v>
      </c>
      <c r="HH117" s="1">
        <f>N117+AF117+AX117</f>
        <v>0</v>
      </c>
      <c r="HN117" s="1">
        <f t="shared" si="21"/>
        <v>0</v>
      </c>
    </row>
    <row r="118" spans="214:222" x14ac:dyDescent="0.25">
      <c r="HF118" s="1">
        <f t="shared" si="24"/>
        <v>0</v>
      </c>
      <c r="HH118" s="1">
        <f>N118+AF118+AX118+BO118</f>
        <v>0</v>
      </c>
      <c r="HN118" s="1">
        <f t="shared" si="21"/>
        <v>0</v>
      </c>
    </row>
    <row r="119" spans="214:222" x14ac:dyDescent="0.25">
      <c r="HF119" s="1">
        <f t="shared" si="24"/>
        <v>0</v>
      </c>
      <c r="HH119" s="1">
        <f>N119+AF119+AX119+BO119</f>
        <v>0</v>
      </c>
      <c r="HN119" s="1">
        <f t="shared" si="21"/>
        <v>0</v>
      </c>
    </row>
    <row r="120" spans="214:222" x14ac:dyDescent="0.25">
      <c r="HF120" s="1">
        <f t="shared" si="24"/>
        <v>0</v>
      </c>
      <c r="HH120" s="1">
        <f>N120+AF120+AX120+BO120</f>
        <v>0</v>
      </c>
      <c r="HN120" s="1">
        <f t="shared" si="21"/>
        <v>0</v>
      </c>
    </row>
    <row r="121" spans="214:222" x14ac:dyDescent="0.25">
      <c r="HF121" s="1">
        <f t="shared" si="24"/>
        <v>0</v>
      </c>
      <c r="HH121" s="1">
        <f>N121+AF121+AX121+BO121</f>
        <v>0</v>
      </c>
      <c r="HN121" s="1">
        <f t="shared" si="21"/>
        <v>0</v>
      </c>
    </row>
    <row r="122" spans="214:222" x14ac:dyDescent="0.25">
      <c r="HF122" s="3">
        <f>L122+AD122+AV122+BM122+CE122+CU122</f>
        <v>0</v>
      </c>
      <c r="HN122" s="1">
        <f t="shared" si="21"/>
        <v>0</v>
      </c>
    </row>
    <row r="123" spans="214:222" x14ac:dyDescent="0.25">
      <c r="HF123" s="1">
        <f t="shared" ref="HF123:HF142" si="25">L123+AD123+AV123+BM123+CE123+CU123</f>
        <v>0</v>
      </c>
      <c r="HH123" s="1">
        <f>N123+AF123+AX123+BO123</f>
        <v>0</v>
      </c>
      <c r="HN123" s="1">
        <f t="shared" si="21"/>
        <v>0</v>
      </c>
    </row>
    <row r="124" spans="214:222" x14ac:dyDescent="0.25">
      <c r="HF124" s="1">
        <f t="shared" si="25"/>
        <v>0</v>
      </c>
      <c r="HH124" s="1">
        <f>N124+AF124+AX124+BO124</f>
        <v>0</v>
      </c>
      <c r="HN124" s="1">
        <f t="shared" si="21"/>
        <v>0</v>
      </c>
    </row>
    <row r="125" spans="214:222" x14ac:dyDescent="0.25">
      <c r="HF125" s="1">
        <f t="shared" si="25"/>
        <v>0</v>
      </c>
      <c r="HH125" s="1">
        <f>N125+AF125+AX125+BO125</f>
        <v>0</v>
      </c>
      <c r="HN125" s="1">
        <f t="shared" si="21"/>
        <v>0</v>
      </c>
    </row>
    <row r="126" spans="214:222" x14ac:dyDescent="0.25">
      <c r="HF126" s="1">
        <f t="shared" si="25"/>
        <v>0</v>
      </c>
      <c r="HH126" s="1">
        <f>N126+AF126+AX126+BO126</f>
        <v>0</v>
      </c>
      <c r="HN126" s="1">
        <f t="shared" si="21"/>
        <v>0</v>
      </c>
    </row>
    <row r="127" spans="214:222" x14ac:dyDescent="0.25">
      <c r="HF127" s="1">
        <f t="shared" si="25"/>
        <v>0</v>
      </c>
      <c r="HH127" s="1">
        <f>N127+AF127+AX127+BO127</f>
        <v>0</v>
      </c>
      <c r="HN127" s="1">
        <f t="shared" si="21"/>
        <v>0</v>
      </c>
    </row>
    <row r="128" spans="214:222" x14ac:dyDescent="0.25">
      <c r="HF128" s="1">
        <f>ROUND(SUM(HF129:HF134),2)</f>
        <v>0</v>
      </c>
    </row>
    <row r="129" spans="214:222" x14ac:dyDescent="0.25">
      <c r="HF129" s="1">
        <f t="shared" si="25"/>
        <v>0</v>
      </c>
      <c r="HN129" s="1">
        <f t="shared" ref="HN129:HN134" si="26">T129+AL129+BC129+BU129+CK129+DA129+DQ129+EG129</f>
        <v>0</v>
      </c>
    </row>
    <row r="130" spans="214:222" x14ac:dyDescent="0.25">
      <c r="HF130" s="1">
        <f t="shared" si="25"/>
        <v>0</v>
      </c>
      <c r="HH130" s="1">
        <f>N130+AF130+AX130+BO130</f>
        <v>0</v>
      </c>
      <c r="HN130" s="1">
        <f t="shared" si="26"/>
        <v>0</v>
      </c>
    </row>
    <row r="131" spans="214:222" x14ac:dyDescent="0.25">
      <c r="HF131" s="1">
        <f t="shared" si="25"/>
        <v>0</v>
      </c>
      <c r="HH131" s="1">
        <f>N131+AF131+AX131+BO131</f>
        <v>0</v>
      </c>
      <c r="HN131" s="1">
        <f t="shared" si="26"/>
        <v>0</v>
      </c>
    </row>
    <row r="132" spans="214:222" x14ac:dyDescent="0.25">
      <c r="HF132" s="1">
        <f t="shared" si="25"/>
        <v>0</v>
      </c>
      <c r="HH132" s="1">
        <f>N132+AF132+AX132+BO132</f>
        <v>0</v>
      </c>
      <c r="HN132" s="1">
        <f t="shared" si="26"/>
        <v>0</v>
      </c>
    </row>
    <row r="133" spans="214:222" x14ac:dyDescent="0.25">
      <c r="HF133" s="1">
        <f t="shared" si="25"/>
        <v>0</v>
      </c>
      <c r="HH133" s="1">
        <f>N133+AF133+AX133+BO133</f>
        <v>0</v>
      </c>
      <c r="HN133" s="1">
        <f t="shared" si="26"/>
        <v>0</v>
      </c>
    </row>
    <row r="134" spans="214:222" x14ac:dyDescent="0.25">
      <c r="HF134" s="1">
        <f t="shared" si="25"/>
        <v>0</v>
      </c>
      <c r="HH134" s="1">
        <f>N134+AF134+AX134+BO134</f>
        <v>0</v>
      </c>
      <c r="HN134" s="1">
        <f t="shared" si="26"/>
        <v>0</v>
      </c>
    </row>
    <row r="136" spans="214:222" x14ac:dyDescent="0.25">
      <c r="HF136" s="1">
        <f t="shared" si="25"/>
        <v>0</v>
      </c>
      <c r="HH136" s="1">
        <f t="shared" ref="HH136:HH141" si="27">N136+AF136+AX136+BO136</f>
        <v>0</v>
      </c>
      <c r="HN136" s="1">
        <f t="shared" ref="HN136:HN142" si="28">T136+AL136+BC136+BU136+CK136+DA136+DQ136+EG136</f>
        <v>0</v>
      </c>
    </row>
    <row r="137" spans="214:222" x14ac:dyDescent="0.25">
      <c r="HF137" s="1">
        <f t="shared" si="25"/>
        <v>0</v>
      </c>
      <c r="HH137" s="1">
        <f t="shared" si="27"/>
        <v>0</v>
      </c>
      <c r="HN137" s="1">
        <f t="shared" si="28"/>
        <v>0</v>
      </c>
    </row>
    <row r="138" spans="214:222" x14ac:dyDescent="0.25">
      <c r="HF138" s="1">
        <f t="shared" si="25"/>
        <v>0</v>
      </c>
      <c r="HH138" s="1">
        <f t="shared" si="27"/>
        <v>0</v>
      </c>
      <c r="HN138" s="1">
        <f t="shared" si="28"/>
        <v>0</v>
      </c>
    </row>
    <row r="139" spans="214:222" x14ac:dyDescent="0.25">
      <c r="HF139" s="1">
        <f t="shared" si="25"/>
        <v>0</v>
      </c>
      <c r="HH139" s="1">
        <f t="shared" si="27"/>
        <v>0</v>
      </c>
      <c r="HN139" s="1">
        <f t="shared" si="28"/>
        <v>0</v>
      </c>
    </row>
    <row r="140" spans="214:222" x14ac:dyDescent="0.25">
      <c r="HF140" s="1">
        <f t="shared" si="25"/>
        <v>0</v>
      </c>
      <c r="HH140" s="1">
        <f t="shared" si="27"/>
        <v>0</v>
      </c>
      <c r="HN140" s="1">
        <f t="shared" si="28"/>
        <v>0</v>
      </c>
    </row>
    <row r="141" spans="214:222" x14ac:dyDescent="0.25">
      <c r="HF141" s="1">
        <f t="shared" si="25"/>
        <v>0</v>
      </c>
      <c r="HH141" s="1">
        <f t="shared" si="27"/>
        <v>0</v>
      </c>
      <c r="HN141" s="1">
        <f t="shared" si="28"/>
        <v>0</v>
      </c>
    </row>
    <row r="142" spans="214:222" x14ac:dyDescent="0.25">
      <c r="HF142" s="1">
        <f t="shared" si="25"/>
        <v>0</v>
      </c>
      <c r="HN142" s="1">
        <f t="shared" si="28"/>
        <v>0</v>
      </c>
    </row>
    <row r="143" spans="214:222" x14ac:dyDescent="0.25">
      <c r="HF143" s="1">
        <f>L143+AD143+AV143+BM143+CE143+CU143</f>
        <v>0</v>
      </c>
      <c r="HH143" s="1">
        <f>N143+AF143+AX143+BO143</f>
        <v>0</v>
      </c>
    </row>
    <row r="148" spans="214:214" x14ac:dyDescent="0.25">
      <c r="HF148" s="1">
        <f>ROUND(HF35+HF100+HF144,2)</f>
        <v>0</v>
      </c>
    </row>
  </sheetData>
  <printOptions horizontalCentered="1"/>
  <pageMargins left="0.43307086614173229" right="0.47244094488188981" top="0.78740157480314965" bottom="0.78740157480314965" header="0.51181102362204722" footer="0.43307086614173229"/>
  <pageSetup paperSize="9" scale="85" orientation="portrait" r:id="rId1"/>
  <headerFooter alignWithMargins="0">
    <oddFooter>&amp;C&amp;20*          *          *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DFC</vt:lpstr>
      <vt:lpstr>DFC!Area_de_impressao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Edinea Aparecida Rocha Possebon</dc:creator>
  <cp:lastModifiedBy>Bianca Corazza</cp:lastModifiedBy>
  <dcterms:created xsi:type="dcterms:W3CDTF">2021-06-04T14:37:02Z</dcterms:created>
  <dcterms:modified xsi:type="dcterms:W3CDTF">2021-06-07T19:14:57Z</dcterms:modified>
</cp:coreProperties>
</file>