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nacotecaorgbr.sharepoint.com/sites/Pinacoteca-nucleos/Planejamento/Relatório Contrato 001 2018/Sites/2021/"/>
    </mc:Choice>
  </mc:AlternateContent>
  <xr:revisionPtr revIDLastSave="8" documentId="8_{0C22994D-B526-47AE-BA57-0828CC467163}" xr6:coauthVersionLast="47" xr6:coauthVersionMax="47" xr10:uidLastSave="{4A75C813-3926-4A8F-8A38-2BD78F41875C}"/>
  <bookViews>
    <workbookView xWindow="-120" yWindow="-120" windowWidth="20730" windowHeight="11160" xr2:uid="{91730541-6AE4-4A20-8303-1765DB3E9235}"/>
  </bookViews>
  <sheets>
    <sheet name="DRE 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Order1" hidden="1">255</definedName>
    <definedName name="_Order2" hidden="1">255</definedName>
    <definedName name="ActvFC_USD">#REF!</definedName>
    <definedName name="_xlnm.Print_Area" localSheetId="0">'DRE '!$C$1:$KS$157</definedName>
    <definedName name="Assets" localSheetId="0" hidden="1">{#N/A,#N/A,FALSE,"capa";#N/A,#N/A,FALSE,"capa 2";#N/A,#N/A,FALSE,"BS";#N/A,#N/A,FALSE,"P &amp; L";#N/A,#N/A,FALSE,"DMPL";#N/A,#N/A,FALSE,"Doar";#N/A,#N/A,FALSE,"Translation";#N/A,#N/A,FALSE,"R$";#N/A,#N/A,FALSE,"US$"}</definedName>
    <definedName name="Assets" hidden="1">{#N/A,#N/A,FALSE,"capa";#N/A,#N/A,FALSE,"capa 2";#N/A,#N/A,FALSE,"BS";#N/A,#N/A,FALSE,"P &amp; L";#N/A,#N/A,FALSE,"DMPL";#N/A,#N/A,FALSE,"Doar";#N/A,#N/A,FALSE,"Translation";#N/A,#N/A,FALSE,"R$";#N/A,#N/A,FALSE,"US$"}</definedName>
    <definedName name="aumentoemprestimo">[1]Empréstimo!$C$5</definedName>
    <definedName name="aumentoemprestimodolar">[1]Empréstimo!$C$12</definedName>
    <definedName name="_xlnm.Database">#REF!</definedName>
    <definedName name="BuiltIn_AutoFilter___3">[2]EMABERTO!#REF!</definedName>
    <definedName name="Comparativo" localSheetId="0" hidden="1">{#N/A,#N/A,FALSE,"Capas";#N/A,#N/A,FALSE,"BS";#N/A,#N/A,FALSE,"DMPL";#N/A,#N/A,FALSE,"Doar";#N/A,#N/A,FALSE,"Translation";#N/A,#N/A,FALSE,"R$";#N/A,#N/A,FALSE,"US$"}</definedName>
    <definedName name="Comparativo" hidden="1">{#N/A,#N/A,FALSE,"Capas";#N/A,#N/A,FALSE,"BS";#N/A,#N/A,FALSE,"DMPL";#N/A,#N/A,FALSE,"Doar";#N/A,#N/A,FALSE,"Translation";#N/A,#N/A,FALSE,"R$";#N/A,#N/A,FALSE,"US$"}</definedName>
    <definedName name="Comparison">#REF!</definedName>
    <definedName name="Cópia_de_ARTICLE">#REF!</definedName>
    <definedName name="curr_period">[3]Details!$E$53</definedName>
    <definedName name="Currency">[3]Details!$B$11</definedName>
    <definedName name="CurrRange">[4]Currency!$A$3:$C$69</definedName>
    <definedName name="CurrSelect">[4]Currency!$C$71</definedName>
    <definedName name="Data_check">#REF!</definedName>
    <definedName name="depreciação">'[1]R$ TOTAL'!$Q$72</definedName>
    <definedName name="depreciaçãodolar">'[1]US$ TOTAL'!$Q$72</definedName>
    <definedName name="Division">[3]Details!$B$6</definedName>
    <definedName name="dol">#REF!</definedName>
    <definedName name="Excel_BuiltIn_Print_Area_0">#REF!</definedName>
    <definedName name="Excel_BuiltIn_Print_Titles_0">#REF!</definedName>
    <definedName name="fin_year">[3]Details!$G$53</definedName>
    <definedName name="FXRate">#REF!</definedName>
    <definedName name="juremprestimo">[1]Empréstimo!$C$6</definedName>
    <definedName name="Markets">#REF!</definedName>
    <definedName name="Month_Forecast_US">#REF!</definedName>
    <definedName name="month_no">#REF!</definedName>
    <definedName name="Novab">#REF!</definedName>
    <definedName name="Novac">#REF!</definedName>
    <definedName name="opopop" localSheetId="0" hidden="1">{#N/A,#N/A,TRUE,"index";#N/A,#N/A,TRUE,"Summary";#N/A,#N/A,TRUE,"Continuing Business";#N/A,#N/A,TRUE,"Disposals";#N/A,#N/A,TRUE,"Acquisitions";#N/A,#N/A,TRUE,"Actual &amp; Plan Reconciliation"}</definedName>
    <definedName name="opopop" hidden="1">{#N/A,#N/A,TRUE,"index";#N/A,#N/A,TRUE,"Summary";#N/A,#N/A,TRUE,"Continuing Business";#N/A,#N/A,TRUE,"Disposals";#N/A,#N/A,TRUE,"Acquisitions";#N/A,#N/A,TRUE,"Actual &amp; Plan Reconciliation"}</definedName>
    <definedName name="period">#REF!</definedName>
    <definedName name="Phased_Home_US">'[5]JWR 5 Ext'!#REF!</definedName>
    <definedName name="PLT_Truck">#REF!</definedName>
    <definedName name="PRINT_TITLES_MI">#REF!</definedName>
    <definedName name="Release_no">[6]Details!#REF!</definedName>
    <definedName name="sa" localSheetId="0" hidden="1">{#N/A,#N/A,FALSE,"capa";#N/A,#N/A,FALSE,"capa 2";#N/A,#N/A,FALSE,"BS";#N/A,#N/A,FALSE,"P &amp; L";#N/A,#N/A,FALSE,"DMPL";#N/A,#N/A,FALSE,"Doar";#N/A,#N/A,FALSE,"Translation";#N/A,#N/A,FALSE,"R$";#N/A,#N/A,FALSE,"US$"}</definedName>
    <definedName name="sa" hidden="1">{#N/A,#N/A,FALSE,"capa";#N/A,#N/A,FALSE,"capa 2";#N/A,#N/A,FALSE,"BS";#N/A,#N/A,FALSE,"P &amp; L";#N/A,#N/A,FALSE,"DMPL";#N/A,#N/A,FALSE,"Doar";#N/A,#N/A,FALSE,"Translation";#N/A,#N/A,FALSE,"R$";#N/A,#N/A,FALSE,"US$"}</definedName>
    <definedName name="sales_ico_country_uk">#REF!</definedName>
    <definedName name="Sales_ico_country_US">#REF!</definedName>
    <definedName name="Sales_Ico_UK">#REF!</definedName>
    <definedName name="Sales_ico_US">#REF!</definedName>
    <definedName name="SALES_SUPPLEMENT_US">'[5]JWR 3 Ext'!#REF!</definedName>
    <definedName name="Scale">[3]Details!$B$12</definedName>
    <definedName name="sch_p06a">'[7]PRP pack'!#REF!</definedName>
    <definedName name="sch_p06b">'[7]PRP pack'!#REF!</definedName>
    <definedName name="sch_p12">#REF!</definedName>
    <definedName name="subdiv">[3]Details!$B$7</definedName>
    <definedName name="title">[3]Details!$B$2</definedName>
    <definedName name="_xlnm.Print_Titles" localSheetId="0">'DRE '!$C:$D,'DRE '!$1:$10</definedName>
    <definedName name="unit_code">[3]Details!$B$9</definedName>
    <definedName name="unit_name">[3]Details!$B$8</definedName>
    <definedName name="Validations">#REF!</definedName>
    <definedName name="vcemprestimo">[1]Empréstimo!$F$8</definedName>
    <definedName name="Version">[3]Details!$B$18</definedName>
    <definedName name="wrn.american._.risk._.97." localSheetId="0" hidden="1">{#N/A,#N/A,FALSE,"capa";#N/A,#N/A,FALSE,"capa 2";#N/A,#N/A,FALSE,"BS";#N/A,#N/A,FALSE,"P &amp; L";#N/A,#N/A,FALSE,"DMPL";#N/A,#N/A,FALSE,"Doar";#N/A,#N/A,FALSE,"Translation";#N/A,#N/A,FALSE,"R$";#N/A,#N/A,FALSE,"US$"}</definedName>
    <definedName name="wrn.american._.risk._.97." hidden="1">{#N/A,#N/A,FALSE,"capa";#N/A,#N/A,FALSE,"capa 2";#N/A,#N/A,FALSE,"BS";#N/A,#N/A,FALSE,"P &amp; L";#N/A,#N/A,FALSE,"DMPL";#N/A,#N/A,FALSE,"Doar";#N/A,#N/A,FALSE,"Translation";#N/A,#N/A,FALSE,"R$";#N/A,#N/A,FALSE,"US$"}</definedName>
    <definedName name="wrn.bal898." localSheetId="0" hidden="1">{#N/A,#N/A,FALSE,"BALANÇO";#N/A,#N/A,FALSE,"RESULT";#N/A,#N/A,FALSE,"DMPL";#N/A,#N/A,FALSE,"DOAR";#N/A,#N/A,FALSE,"capas"}</definedName>
    <definedName name="wrn.bal898." hidden="1">{#N/A,#N/A,FALSE,"BALANÇO";#N/A,#N/A,FALSE,"RESULT";#N/A,#N/A,FALSE,"DMPL";#N/A,#N/A,FALSE,"DOAR";#N/A,#N/A,FALSE,"capas"}</definedName>
    <definedName name="wrn.Brafs97." localSheetId="0" hidden="1">{#N/A,#N/A,FALSE,"Capas";#N/A,#N/A,FALSE,"BS";#N/A,#N/A,FALSE,"P &amp; L";#N/A,#N/A,FALSE,"DMPL";#N/A,#N/A,FALSE,"Doar";#N/A,#N/A,FALSE,"Translation";#N/A,#N/A,FALSE,"R$";#N/A,#N/A,FALSE,"US$";#N/A,#N/A,FALSE,"Marketable"}</definedName>
    <definedName name="wrn.Brafs97." hidden="1">{#N/A,#N/A,FALSE,"Capas";#N/A,#N/A,FALSE,"BS";#N/A,#N/A,FALSE,"P &amp; L";#N/A,#N/A,FALSE,"DMPL";#N/A,#N/A,FALSE,"Doar";#N/A,#N/A,FALSE,"Translation";#N/A,#N/A,FALSE,"R$";#N/A,#N/A,FALSE,"US$";#N/A,#N/A,FALSE,"Marketable"}</definedName>
    <definedName name="wrn.fihi." localSheetId="0" hidden="1">{"FLASH",#N/A,TRUE,"LOCAL CCY"}</definedName>
    <definedName name="wrn.fihi." hidden="1">{"FLASH",#N/A,TRUE,"LOCAL CCY"}</definedName>
    <definedName name="wrn.FLASHP." localSheetId="0" hidden="1">{"FLASH",#N/A,TRUE,"LOCAL CCY"}</definedName>
    <definedName name="wrn.FLASHP." hidden="1">{"FLASH",#N/A,TRUE,"LOCAL CCY"}</definedName>
    <definedName name="wrn.FS1198." localSheetId="0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1198.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97." localSheetId="0" hidden="1">{#N/A,#N/A,FALSE,"Capa";#N/A,#N/A,FALSE,"Balance";#N/A,#N/A,FALSE,"P&amp; L";#N/A,#N/A,FALSE,"DMPL";#N/A,#N/A,FALSE,"DOAR";#N/A,#N/A,FALSE,"G &amp; L";#N/A,#N/A,FALSE,"P&amp;L R$";#N/A,#N/A,FALSE,"P&amp;L US";#N/A,#N/A,FALSE,"Custo R$";#N/A,#N/A,FALSE,"Custo US$"}</definedName>
    <definedName name="wrn.FS97." hidden="1">{#N/A,#N/A,FALSE,"Capa";#N/A,#N/A,FALSE,"Balance";#N/A,#N/A,FALSE,"P&amp; L";#N/A,#N/A,FALSE,"DMPL";#N/A,#N/A,FALSE,"DOAR";#N/A,#N/A,FALSE,"G &amp; L";#N/A,#N/A,FALSE,"P&amp;L R$";#N/A,#N/A,FALSE,"P&amp;L US";#N/A,#N/A,FALSE,"Custo R$";#N/A,#N/A,FALSE,"Custo US$"}</definedName>
    <definedName name="wrn.Johnson." localSheetId="0" hidden="1">{#N/A,#N/A,FALSE,"CAPAS";#N/A,#N/A,FALSE,"Assets";#N/A,#N/A,FALSE,"Lialibilites";#N/A,#N/A,FALSE,"P&amp;L";#N/A,#N/A,FALSE,"DMPL";#N/A,#N/A,FALSE,"DOAR";#N/A,#N/A,FALSE,"G &amp; L";#N/A,#N/A,FALSE,"P&amp;L R$";#N/A,#N/A,FALSE,"P&amp;L US"}</definedName>
    <definedName name="wrn.Johnson." hidden="1">{#N/A,#N/A,FALSE,"CAPAS";#N/A,#N/A,FALSE,"Assets";#N/A,#N/A,FALSE,"Lialibilites";#N/A,#N/A,FALSE,"P&amp;L";#N/A,#N/A,FALSE,"DMPL";#N/A,#N/A,FALSE,"DOAR";#N/A,#N/A,FALSE,"G &amp; L";#N/A,#N/A,FALSE,"P&amp;L R$";#N/A,#N/A,FALSE,"P&amp;L US"}</definedName>
    <definedName name="wrn.REPORT." localSheetId="0" hidden="1">{#N/A,#N/A,TRUE,"index";#N/A,#N/A,TRUE,"Summary";#N/A,#N/A,TRUE,"Continuing Business";#N/A,#N/A,TRUE,"Disposals";#N/A,#N/A,TRUE,"Acquisitions";#N/A,#N/A,TRUE,"Actual &amp; Plan Reconciliation"}</definedName>
    <definedName name="wrn.REPORT." hidden="1">{#N/A,#N/A,TRUE,"index";#N/A,#N/A,TRUE,"Summary";#N/A,#N/A,TRUE,"Continuing Business";#N/A,#N/A,TRUE,"Disposals";#N/A,#N/A,TRUE,"Acquisitions";#N/A,#N/A,TRUE,"Actual &amp; Plan Reconciliation"}</definedName>
    <definedName name="wrn.sbafs97." localSheetId="0" hidden="1">{#N/A,#N/A,FALSE,"Capas";#N/A,#N/A,FALSE,"BS";#N/A,#N/A,FALSE,"P &amp; L";#N/A,#N/A,FALSE,"DMPL";#N/A,#N/A,FALSE,"Doar";#N/A,#N/A,FALSE,"Translation";#N/A,#N/A,FALSE,"R$";#N/A,#N/A,FALSE,"US$"}</definedName>
    <definedName name="wrn.sbafs97." hidden="1">{#N/A,#N/A,FALSE,"Capas";#N/A,#N/A,FALSE,"BS";#N/A,#N/A,FALSE,"P &amp; L";#N/A,#N/A,FALSE,"DMPL";#N/A,#N/A,FALSE,"Doar";#N/A,#N/A,FALSE,"Translation";#N/A,#N/A,FALSE,"R$";#N/A,#N/A,FALSE,"US$"}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T181" i="3" l="1"/>
  <c r="FR181" i="3"/>
  <c r="FP181" i="3"/>
  <c r="FL181" i="3"/>
  <c r="FJ181" i="3"/>
  <c r="FH181" i="3"/>
  <c r="FF181" i="3"/>
  <c r="FD181" i="3"/>
  <c r="FB181" i="3"/>
  <c r="J181" i="3"/>
  <c r="J183" i="3" s="1"/>
  <c r="JW146" i="3"/>
  <c r="JW144" i="3"/>
  <c r="JU142" i="3"/>
  <c r="JO142" i="3"/>
  <c r="JN142" i="3"/>
  <c r="JQ142" i="3"/>
  <c r="IO142" i="3"/>
  <c r="JS142" i="3"/>
  <c r="HP142" i="3"/>
  <c r="GS142" i="3"/>
  <c r="EZ142" i="3"/>
  <c r="KK142" i="3"/>
  <c r="ED142" i="3"/>
  <c r="KO142" i="3"/>
  <c r="DG142" i="3"/>
  <c r="CL142" i="3"/>
  <c r="BQ142" i="3"/>
  <c r="AV142" i="3"/>
  <c r="KM142" i="3"/>
  <c r="KI142" i="3"/>
  <c r="KG142" i="3"/>
  <c r="KE142" i="3"/>
  <c r="KC142" i="3"/>
  <c r="KC192" i="3" s="1"/>
  <c r="KA142" i="3"/>
  <c r="JY142" i="3"/>
  <c r="KO141" i="3"/>
  <c r="KL141" i="3"/>
  <c r="JN141" i="3"/>
  <c r="JQ141" i="3"/>
  <c r="IO141" i="3"/>
  <c r="GS141" i="3"/>
  <c r="KK141" i="3"/>
  <c r="ED141" i="3"/>
  <c r="KA141" i="3"/>
  <c r="BQ141" i="3"/>
  <c r="JU141" i="3"/>
  <c r="AV141" i="3"/>
  <c r="KI141" i="3"/>
  <c r="JS141" i="3"/>
  <c r="KG141" i="3"/>
  <c r="KE141" i="3"/>
  <c r="KC141" i="3"/>
  <c r="KL140" i="3"/>
  <c r="KK140" i="3"/>
  <c r="JQ140" i="3"/>
  <c r="IO140" i="3"/>
  <c r="HP140" i="3"/>
  <c r="FV140" i="3"/>
  <c r="ED140" i="3"/>
  <c r="DG140" i="3"/>
  <c r="CL140" i="3"/>
  <c r="JU140" i="3"/>
  <c r="BQ140" i="3"/>
  <c r="KO140" i="3"/>
  <c r="KI140" i="3"/>
  <c r="JS140" i="3"/>
  <c r="KC140" i="3"/>
  <c r="KC182" i="3" s="1"/>
  <c r="Y140" i="3"/>
  <c r="KL139" i="3"/>
  <c r="JQ139" i="3"/>
  <c r="IO139" i="3"/>
  <c r="KK139" i="3"/>
  <c r="CL139" i="3"/>
  <c r="BQ139" i="3"/>
  <c r="JU139" i="3"/>
  <c r="KC139" i="3"/>
  <c r="KM139" i="3"/>
  <c r="KI139" i="3"/>
  <c r="JS139" i="3"/>
  <c r="KG139" i="3"/>
  <c r="KE139" i="3"/>
  <c r="KL138" i="3"/>
  <c r="JN138" i="3"/>
  <c r="JQ138" i="3"/>
  <c r="JW138" i="3" s="1"/>
  <c r="IO138" i="3"/>
  <c r="HP138" i="3"/>
  <c r="GS138" i="3"/>
  <c r="FV138" i="3"/>
  <c r="EZ138" i="3"/>
  <c r="KK138" i="3"/>
  <c r="ED138" i="3"/>
  <c r="DG138" i="3"/>
  <c r="CL138" i="3"/>
  <c r="BQ138" i="3"/>
  <c r="JU138" i="3"/>
  <c r="KO138" i="3"/>
  <c r="AV138" i="3"/>
  <c r="KM138" i="3"/>
  <c r="JS138" i="3"/>
  <c r="KG138" i="3"/>
  <c r="KE138" i="3"/>
  <c r="KC138" i="3"/>
  <c r="KA138" i="3"/>
  <c r="Y138" i="3"/>
  <c r="KL137" i="3"/>
  <c r="JW137" i="3"/>
  <c r="JN137" i="3"/>
  <c r="JQ137" i="3"/>
  <c r="IO137" i="3"/>
  <c r="HP137" i="3"/>
  <c r="GS137" i="3"/>
  <c r="FV137" i="3"/>
  <c r="EZ137" i="3"/>
  <c r="KK137" i="3"/>
  <c r="ED137" i="3"/>
  <c r="DG137" i="3"/>
  <c r="CL137" i="3"/>
  <c r="BQ137" i="3"/>
  <c r="JU137" i="3"/>
  <c r="KO137" i="3"/>
  <c r="AV137" i="3"/>
  <c r="KM137" i="3"/>
  <c r="KI137" i="3"/>
  <c r="JS137" i="3"/>
  <c r="KG137" i="3"/>
  <c r="KE137" i="3"/>
  <c r="KC137" i="3"/>
  <c r="KC195" i="3" s="1"/>
  <c r="KA137" i="3"/>
  <c r="JY137" i="3"/>
  <c r="KL136" i="3"/>
  <c r="JN136" i="3"/>
  <c r="JQ136" i="3"/>
  <c r="IO136" i="3"/>
  <c r="HP136" i="3"/>
  <c r="GS136" i="3"/>
  <c r="FV136" i="3"/>
  <c r="EZ136" i="3"/>
  <c r="KK136" i="3"/>
  <c r="ED136" i="3"/>
  <c r="DG136" i="3"/>
  <c r="CL136" i="3"/>
  <c r="BQ136" i="3"/>
  <c r="JU136" i="3"/>
  <c r="KO136" i="3"/>
  <c r="AV136" i="3"/>
  <c r="KM136" i="3"/>
  <c r="KI136" i="3"/>
  <c r="JS136" i="3"/>
  <c r="KG136" i="3"/>
  <c r="KE136" i="3"/>
  <c r="KC136" i="3"/>
  <c r="KA136" i="3"/>
  <c r="Y136" i="3"/>
  <c r="KL135" i="3"/>
  <c r="JQ135" i="3"/>
  <c r="JN135" i="3"/>
  <c r="IO135" i="3"/>
  <c r="HP135" i="3"/>
  <c r="GS135" i="3"/>
  <c r="FV135" i="3"/>
  <c r="EZ135" i="3"/>
  <c r="KK135" i="3"/>
  <c r="ED135" i="3"/>
  <c r="DG135" i="3"/>
  <c r="CL135" i="3"/>
  <c r="BI134" i="3"/>
  <c r="BQ135" i="3"/>
  <c r="AT134" i="3"/>
  <c r="KO135" i="3"/>
  <c r="AB134" i="3"/>
  <c r="Z134" i="3"/>
  <c r="AV134" i="3" s="1"/>
  <c r="KM135" i="3"/>
  <c r="KI135" i="3"/>
  <c r="JS135" i="3"/>
  <c r="N134" i="3"/>
  <c r="L134" i="3"/>
  <c r="J134" i="3"/>
  <c r="KA135" i="3"/>
  <c r="JY135" i="3"/>
  <c r="JO134" i="3"/>
  <c r="JL134" i="3"/>
  <c r="JJ134" i="3"/>
  <c r="JH134" i="3"/>
  <c r="JF134" i="3"/>
  <c r="JD134" i="3"/>
  <c r="JB134" i="3"/>
  <c r="IZ134" i="3"/>
  <c r="IX134" i="3"/>
  <c r="IV134" i="3"/>
  <c r="IT134" i="3"/>
  <c r="IR134" i="3"/>
  <c r="IP134" i="3"/>
  <c r="JN134" i="3" s="1"/>
  <c r="IM134" i="3"/>
  <c r="IK134" i="3"/>
  <c r="II134" i="3"/>
  <c r="IG134" i="3"/>
  <c r="IE134" i="3"/>
  <c r="IC134" i="3"/>
  <c r="IA134" i="3"/>
  <c r="HY134" i="3"/>
  <c r="IO134" i="3" s="1"/>
  <c r="HW134" i="3"/>
  <c r="HU134" i="3"/>
  <c r="HS134" i="3"/>
  <c r="HQ134" i="3"/>
  <c r="HN134" i="3"/>
  <c r="HL134" i="3"/>
  <c r="HJ134" i="3"/>
  <c r="HH134" i="3"/>
  <c r="HF134" i="3"/>
  <c r="HD134" i="3"/>
  <c r="HB134" i="3"/>
  <c r="GZ134" i="3"/>
  <c r="GX134" i="3"/>
  <c r="GV134" i="3"/>
  <c r="GT134" i="3"/>
  <c r="HP134" i="3" s="1"/>
  <c r="GQ134" i="3"/>
  <c r="GO134" i="3"/>
  <c r="GM134" i="3"/>
  <c r="GK134" i="3"/>
  <c r="GI134" i="3"/>
  <c r="GG134" i="3"/>
  <c r="GE134" i="3"/>
  <c r="GC134" i="3"/>
  <c r="GA134" i="3"/>
  <c r="FY134" i="3"/>
  <c r="FW134" i="3"/>
  <c r="GS134" i="3" s="1"/>
  <c r="FU134" i="3"/>
  <c r="FS134" i="3"/>
  <c r="FQ134" i="3"/>
  <c r="FO134" i="3"/>
  <c r="FM134" i="3"/>
  <c r="FK134" i="3"/>
  <c r="FI134" i="3"/>
  <c r="FG134" i="3"/>
  <c r="FE134" i="3"/>
  <c r="FC134" i="3"/>
  <c r="FA134" i="3"/>
  <c r="FV134" i="3" s="1"/>
  <c r="EY134" i="3"/>
  <c r="EW134" i="3"/>
  <c r="EU134" i="3"/>
  <c r="ES134" i="3"/>
  <c r="EQ134" i="3"/>
  <c r="EO134" i="3"/>
  <c r="EM134" i="3"/>
  <c r="EK134" i="3"/>
  <c r="EI134" i="3"/>
  <c r="EG134" i="3"/>
  <c r="EE134" i="3"/>
  <c r="EZ134" i="3" s="1"/>
  <c r="EB134" i="3"/>
  <c r="DZ134" i="3"/>
  <c r="DX134" i="3"/>
  <c r="DV134" i="3"/>
  <c r="DT134" i="3"/>
  <c r="DR134" i="3"/>
  <c r="DP134" i="3"/>
  <c r="DN134" i="3"/>
  <c r="DL134" i="3"/>
  <c r="DJ134" i="3"/>
  <c r="DH134" i="3"/>
  <c r="ED134" i="3" s="1"/>
  <c r="DE134" i="3"/>
  <c r="DC134" i="3"/>
  <c r="DA134" i="3"/>
  <c r="CY134" i="3"/>
  <c r="CW134" i="3"/>
  <c r="CU134" i="3"/>
  <c r="CS134" i="3"/>
  <c r="CQ134" i="3"/>
  <c r="DG134" i="3" s="1"/>
  <c r="CO134" i="3"/>
  <c r="CM134" i="3"/>
  <c r="CJ134" i="3"/>
  <c r="CH134" i="3"/>
  <c r="CF134" i="3"/>
  <c r="CD134" i="3"/>
  <c r="CB134" i="3"/>
  <c r="BZ134" i="3"/>
  <c r="BX134" i="3"/>
  <c r="BV134" i="3"/>
  <c r="CL134" i="3" s="1"/>
  <c r="BT134" i="3"/>
  <c r="BR134" i="3"/>
  <c r="BO134" i="3"/>
  <c r="BM134" i="3"/>
  <c r="BK134" i="3"/>
  <c r="BG134" i="3"/>
  <c r="BE134" i="3"/>
  <c r="BC134" i="3"/>
  <c r="BA134" i="3"/>
  <c r="BQ134" i="3" s="1"/>
  <c r="AY134" i="3"/>
  <c r="AW134" i="3"/>
  <c r="AR134" i="3"/>
  <c r="AP134" i="3"/>
  <c r="AN134" i="3"/>
  <c r="AL134" i="3"/>
  <c r="AJ134" i="3"/>
  <c r="AH134" i="3"/>
  <c r="AF134" i="3"/>
  <c r="AD134" i="3"/>
  <c r="X134" i="3"/>
  <c r="V134" i="3"/>
  <c r="P134" i="3"/>
  <c r="H134" i="3"/>
  <c r="F134" i="3"/>
  <c r="JN133" i="3"/>
  <c r="JQ133" i="3"/>
  <c r="IO133" i="3"/>
  <c r="HP133" i="3"/>
  <c r="GS133" i="3"/>
  <c r="FV133" i="3"/>
  <c r="EZ133" i="3"/>
  <c r="KK133" i="3"/>
  <c r="ED133" i="3"/>
  <c r="DG133" i="3"/>
  <c r="CL133" i="3"/>
  <c r="BQ133" i="3"/>
  <c r="JU133" i="3"/>
  <c r="KO133" i="3"/>
  <c r="AV133" i="3"/>
  <c r="KM133" i="3"/>
  <c r="KI133" i="3"/>
  <c r="JS133" i="3"/>
  <c r="KG133" i="3"/>
  <c r="KE133" i="3"/>
  <c r="KC133" i="3"/>
  <c r="KA133" i="3"/>
  <c r="Y133" i="3"/>
  <c r="JN132" i="3"/>
  <c r="IO132" i="3"/>
  <c r="JQ132" i="3"/>
  <c r="HP132" i="3"/>
  <c r="GS132" i="3"/>
  <c r="FV132" i="3"/>
  <c r="EZ132" i="3"/>
  <c r="KK132" i="3"/>
  <c r="ED132" i="3"/>
  <c r="DG132" i="3"/>
  <c r="CL132" i="3"/>
  <c r="BQ132" i="3"/>
  <c r="JU132" i="3"/>
  <c r="KO132" i="3"/>
  <c r="AV132" i="3"/>
  <c r="KM132" i="3"/>
  <c r="KI132" i="3"/>
  <c r="JS132" i="3"/>
  <c r="KG132" i="3"/>
  <c r="KE132" i="3"/>
  <c r="KC132" i="3"/>
  <c r="KA132" i="3"/>
  <c r="Y132" i="3"/>
  <c r="JN131" i="3"/>
  <c r="JQ131" i="3"/>
  <c r="IO131" i="3"/>
  <c r="HP131" i="3"/>
  <c r="GS131" i="3"/>
  <c r="FV131" i="3"/>
  <c r="EZ131" i="3"/>
  <c r="KK131" i="3"/>
  <c r="ED131" i="3"/>
  <c r="DG131" i="3"/>
  <c r="CL131" i="3"/>
  <c r="BQ131" i="3"/>
  <c r="JU131" i="3"/>
  <c r="KO131" i="3"/>
  <c r="AV131" i="3"/>
  <c r="KM131" i="3"/>
  <c r="KI131" i="3"/>
  <c r="JS131" i="3"/>
  <c r="KG131" i="3"/>
  <c r="KE131" i="3"/>
  <c r="KC131" i="3"/>
  <c r="KA131" i="3"/>
  <c r="JY131" i="3"/>
  <c r="JQ130" i="3"/>
  <c r="JN130" i="3"/>
  <c r="IO130" i="3"/>
  <c r="HP130" i="3"/>
  <c r="GS130" i="3"/>
  <c r="FV130" i="3"/>
  <c r="EZ130" i="3"/>
  <c r="KK130" i="3"/>
  <c r="ED130" i="3"/>
  <c r="DG130" i="3"/>
  <c r="CL130" i="3"/>
  <c r="BQ130" i="3"/>
  <c r="JU130" i="3"/>
  <c r="KO130" i="3"/>
  <c r="AV130" i="3"/>
  <c r="KM130" i="3"/>
  <c r="KI130" i="3"/>
  <c r="JS130" i="3"/>
  <c r="KG130" i="3"/>
  <c r="KE130" i="3"/>
  <c r="KC130" i="3"/>
  <c r="KA130" i="3"/>
  <c r="JY130" i="3"/>
  <c r="JN129" i="3"/>
  <c r="JQ129" i="3"/>
  <c r="IO129" i="3"/>
  <c r="HP129" i="3"/>
  <c r="GS129" i="3"/>
  <c r="FV129" i="3"/>
  <c r="EZ129" i="3"/>
  <c r="KK129" i="3"/>
  <c r="ED129" i="3"/>
  <c r="DG129" i="3"/>
  <c r="CL129" i="3"/>
  <c r="BQ129" i="3"/>
  <c r="JU129" i="3"/>
  <c r="KO129" i="3"/>
  <c r="AV129" i="3"/>
  <c r="KM129" i="3"/>
  <c r="KM127" i="3" s="1"/>
  <c r="KI129" i="3"/>
  <c r="KI127" i="3" s="1"/>
  <c r="JS129" i="3"/>
  <c r="KG129" i="3"/>
  <c r="KG127" i="3" s="1"/>
  <c r="KE129" i="3"/>
  <c r="KC129" i="3"/>
  <c r="KA129" i="3"/>
  <c r="Y129" i="3"/>
  <c r="JU128" i="3"/>
  <c r="JW128" i="3"/>
  <c r="JN128" i="3"/>
  <c r="IO128" i="3"/>
  <c r="HP128" i="3"/>
  <c r="GS128" i="3"/>
  <c r="FV128" i="3"/>
  <c r="EZ128" i="3"/>
  <c r="DN127" i="3"/>
  <c r="ED128" i="3"/>
  <c r="CY127" i="3"/>
  <c r="DG128" i="3"/>
  <c r="CJ127" i="3"/>
  <c r="CJ126" i="3" s="1"/>
  <c r="CJ125" i="3" s="1"/>
  <c r="CJ124" i="3" s="1"/>
  <c r="CJ123" i="3" s="1"/>
  <c r="CJ122" i="3" s="1"/>
  <c r="BX127" i="3"/>
  <c r="BT127" i="3"/>
  <c r="CL128" i="3"/>
  <c r="KO128" i="3"/>
  <c r="BG127" i="3"/>
  <c r="BQ128" i="3"/>
  <c r="AH127" i="3"/>
  <c r="AV128" i="3"/>
  <c r="JS128" i="3"/>
  <c r="KE128" i="3"/>
  <c r="KC128" i="3"/>
  <c r="KA128" i="3"/>
  <c r="JY128" i="3"/>
  <c r="JO127" i="3"/>
  <c r="JL127" i="3"/>
  <c r="JL143" i="3" s="1"/>
  <c r="JJ127" i="3"/>
  <c r="JH127" i="3"/>
  <c r="JF127" i="3"/>
  <c r="JD127" i="3"/>
  <c r="JB127" i="3"/>
  <c r="JB143" i="3" s="1"/>
  <c r="IZ127" i="3"/>
  <c r="IX127" i="3"/>
  <c r="IV127" i="3"/>
  <c r="IT127" i="3"/>
  <c r="IR127" i="3"/>
  <c r="IP127" i="3"/>
  <c r="JN127" i="3" s="1"/>
  <c r="IM127" i="3"/>
  <c r="II127" i="3"/>
  <c r="IG127" i="3"/>
  <c r="IE127" i="3"/>
  <c r="IA127" i="3"/>
  <c r="HY127" i="3"/>
  <c r="HW127" i="3"/>
  <c r="HU127" i="3"/>
  <c r="IO127" i="3" s="1"/>
  <c r="HS127" i="3"/>
  <c r="HQ127" i="3"/>
  <c r="HN127" i="3"/>
  <c r="HL127" i="3"/>
  <c r="HJ127" i="3"/>
  <c r="HH127" i="3"/>
  <c r="HF127" i="3"/>
  <c r="HD127" i="3"/>
  <c r="HB127" i="3"/>
  <c r="GZ127" i="3"/>
  <c r="GX127" i="3"/>
  <c r="GV127" i="3"/>
  <c r="GT127" i="3"/>
  <c r="HP127" i="3" s="1"/>
  <c r="GQ127" i="3"/>
  <c r="GO127" i="3"/>
  <c r="GM127" i="3"/>
  <c r="GK127" i="3"/>
  <c r="GI127" i="3"/>
  <c r="GG127" i="3"/>
  <c r="GE127" i="3"/>
  <c r="GC127" i="3"/>
  <c r="GA127" i="3"/>
  <c r="FY127" i="3"/>
  <c r="GS127" i="3" s="1"/>
  <c r="FW127" i="3"/>
  <c r="FU127" i="3"/>
  <c r="FS127" i="3"/>
  <c r="FQ127" i="3"/>
  <c r="FO127" i="3"/>
  <c r="FM127" i="3"/>
  <c r="FK127" i="3"/>
  <c r="FI127" i="3"/>
  <c r="FG127" i="3"/>
  <c r="FE127" i="3"/>
  <c r="FC127" i="3"/>
  <c r="FA127" i="3"/>
  <c r="FV127" i="3" s="1"/>
  <c r="EY127" i="3"/>
  <c r="EW127" i="3"/>
  <c r="EU127" i="3"/>
  <c r="EU143" i="3" s="1"/>
  <c r="ES127" i="3"/>
  <c r="ES143" i="3" s="1"/>
  <c r="EQ127" i="3"/>
  <c r="EO127" i="3"/>
  <c r="EM127" i="3"/>
  <c r="EK127" i="3"/>
  <c r="EI127" i="3"/>
  <c r="EG127" i="3"/>
  <c r="EZ127" i="3" s="1"/>
  <c r="EE127" i="3"/>
  <c r="EB127" i="3"/>
  <c r="DZ127" i="3"/>
  <c r="DX127" i="3"/>
  <c r="DV127" i="3"/>
  <c r="DT127" i="3"/>
  <c r="DR127" i="3"/>
  <c r="DP127" i="3"/>
  <c r="DL127" i="3"/>
  <c r="DJ127" i="3"/>
  <c r="DH127" i="3"/>
  <c r="ED127" i="3" s="1"/>
  <c r="DE127" i="3"/>
  <c r="DC127" i="3"/>
  <c r="DA127" i="3"/>
  <c r="CW127" i="3"/>
  <c r="CU127" i="3"/>
  <c r="CS127" i="3"/>
  <c r="CQ127" i="3"/>
  <c r="CO127" i="3"/>
  <c r="CM127" i="3"/>
  <c r="DG127" i="3" s="1"/>
  <c r="CH127" i="3"/>
  <c r="CF127" i="3"/>
  <c r="CD127" i="3"/>
  <c r="CB127" i="3"/>
  <c r="BZ127" i="3"/>
  <c r="BV127" i="3"/>
  <c r="BR127" i="3"/>
  <c r="BO127" i="3"/>
  <c r="BM127" i="3"/>
  <c r="BK127" i="3"/>
  <c r="BI127" i="3"/>
  <c r="BE127" i="3"/>
  <c r="BC127" i="3"/>
  <c r="BA127" i="3"/>
  <c r="AY127" i="3"/>
  <c r="AT127" i="3"/>
  <c r="AR127" i="3"/>
  <c r="AP127" i="3"/>
  <c r="AN127" i="3"/>
  <c r="AL127" i="3"/>
  <c r="AJ127" i="3"/>
  <c r="AF127" i="3"/>
  <c r="AD127" i="3"/>
  <c r="AB127" i="3"/>
  <c r="X127" i="3"/>
  <c r="V127" i="3"/>
  <c r="T127" i="3"/>
  <c r="R127" i="3"/>
  <c r="P127" i="3"/>
  <c r="N127" i="3"/>
  <c r="J127" i="3"/>
  <c r="H127" i="3"/>
  <c r="F127" i="3"/>
  <c r="JQ126" i="3"/>
  <c r="JN126" i="3"/>
  <c r="IO126" i="3"/>
  <c r="HP126" i="3"/>
  <c r="GS126" i="3"/>
  <c r="FV126" i="3"/>
  <c r="EZ126" i="3"/>
  <c r="KK126" i="3"/>
  <c r="ED126" i="3"/>
  <c r="DG126" i="3"/>
  <c r="CH126" i="3"/>
  <c r="CB126" i="3"/>
  <c r="BQ126" i="3"/>
  <c r="JU126" i="3"/>
  <c r="KO126" i="3"/>
  <c r="AN126" i="3"/>
  <c r="AL126" i="3"/>
  <c r="AV126" i="3"/>
  <c r="KM126" i="3"/>
  <c r="KI126" i="3"/>
  <c r="JS126" i="3"/>
  <c r="KG126" i="3"/>
  <c r="KE126" i="3"/>
  <c r="KC126" i="3"/>
  <c r="KA126" i="3"/>
  <c r="Y126" i="3"/>
  <c r="JN125" i="3"/>
  <c r="JQ125" i="3"/>
  <c r="IO125" i="3"/>
  <c r="HP125" i="3"/>
  <c r="GS125" i="3"/>
  <c r="FV125" i="3"/>
  <c r="EZ125" i="3"/>
  <c r="KK125" i="3"/>
  <c r="ED125" i="3"/>
  <c r="DG125" i="3"/>
  <c r="CH125" i="3"/>
  <c r="CB125" i="3"/>
  <c r="CL125" i="3"/>
  <c r="BQ125" i="3"/>
  <c r="JU125" i="3"/>
  <c r="KO125" i="3"/>
  <c r="AN125" i="3"/>
  <c r="AL125" i="3"/>
  <c r="AV125" i="3"/>
  <c r="KM125" i="3"/>
  <c r="KI125" i="3"/>
  <c r="JS125" i="3"/>
  <c r="KG125" i="3"/>
  <c r="KE125" i="3"/>
  <c r="KC125" i="3"/>
  <c r="KA125" i="3"/>
  <c r="Y125" i="3"/>
  <c r="JN124" i="3"/>
  <c r="IO124" i="3"/>
  <c r="JQ124" i="3"/>
  <c r="HP124" i="3"/>
  <c r="GS124" i="3"/>
  <c r="FV124" i="3"/>
  <c r="EZ124" i="3"/>
  <c r="KK124" i="3"/>
  <c r="ED124" i="3"/>
  <c r="DG124" i="3"/>
  <c r="CH124" i="3"/>
  <c r="CB124" i="3"/>
  <c r="CL124" i="3"/>
  <c r="BQ124" i="3"/>
  <c r="JU124" i="3"/>
  <c r="KO124" i="3"/>
  <c r="AN124" i="3"/>
  <c r="AL124" i="3"/>
  <c r="AV124" i="3"/>
  <c r="KM124" i="3"/>
  <c r="KI124" i="3"/>
  <c r="JS124" i="3"/>
  <c r="KG124" i="3"/>
  <c r="KE124" i="3"/>
  <c r="KC124" i="3"/>
  <c r="KA124" i="3"/>
  <c r="JY124" i="3"/>
  <c r="JN123" i="3"/>
  <c r="JQ123" i="3"/>
  <c r="IO123" i="3"/>
  <c r="HP123" i="3"/>
  <c r="GS123" i="3"/>
  <c r="FV123" i="3"/>
  <c r="EZ123" i="3"/>
  <c r="KK123" i="3"/>
  <c r="ED123" i="3"/>
  <c r="DG123" i="3"/>
  <c r="CH123" i="3"/>
  <c r="CB123" i="3"/>
  <c r="CL123" i="3"/>
  <c r="BQ123" i="3"/>
  <c r="JU123" i="3"/>
  <c r="KO123" i="3"/>
  <c r="AN123" i="3"/>
  <c r="AL123" i="3"/>
  <c r="AV123" i="3"/>
  <c r="KM123" i="3"/>
  <c r="KI123" i="3"/>
  <c r="JS123" i="3"/>
  <c r="KG123" i="3"/>
  <c r="KE123" i="3"/>
  <c r="KC123" i="3"/>
  <c r="KA123" i="3"/>
  <c r="JY123" i="3"/>
  <c r="JQ122" i="3"/>
  <c r="JN122" i="3"/>
  <c r="IO122" i="3"/>
  <c r="HP122" i="3"/>
  <c r="EW121" i="3"/>
  <c r="EG121" i="3"/>
  <c r="KK122" i="3"/>
  <c r="DR121" i="3"/>
  <c r="DC121" i="3"/>
  <c r="CL122" i="3"/>
  <c r="CH122" i="3"/>
  <c r="CB122" i="3"/>
  <c r="BX121" i="3"/>
  <c r="BI121" i="3"/>
  <c r="AY121" i="3"/>
  <c r="BQ122" i="3"/>
  <c r="JU122" i="3"/>
  <c r="AN122" i="3"/>
  <c r="AL122" i="3"/>
  <c r="AJ121" i="3"/>
  <c r="AV122" i="3"/>
  <c r="V121" i="3"/>
  <c r="KI122" i="3"/>
  <c r="JS122" i="3"/>
  <c r="KE122" i="3"/>
  <c r="KC122" i="3"/>
  <c r="KC121" i="3" s="1"/>
  <c r="F121" i="3"/>
  <c r="JO121" i="3"/>
  <c r="JL121" i="3"/>
  <c r="JH121" i="3"/>
  <c r="JF121" i="3"/>
  <c r="JD121" i="3"/>
  <c r="JB121" i="3"/>
  <c r="IZ121" i="3"/>
  <c r="IX121" i="3"/>
  <c r="IV121" i="3"/>
  <c r="IT121" i="3"/>
  <c r="IR121" i="3"/>
  <c r="IP121" i="3"/>
  <c r="JN121" i="3" s="1"/>
  <c r="IM121" i="3"/>
  <c r="IK121" i="3"/>
  <c r="II121" i="3"/>
  <c r="IG121" i="3"/>
  <c r="IE121" i="3"/>
  <c r="IC121" i="3"/>
  <c r="IA121" i="3"/>
  <c r="HY121" i="3"/>
  <c r="HW121" i="3"/>
  <c r="JQ121" i="3" s="1"/>
  <c r="HU121" i="3"/>
  <c r="IO121" i="3" s="1"/>
  <c r="HS121" i="3"/>
  <c r="HQ121" i="3"/>
  <c r="HN121" i="3"/>
  <c r="HL121" i="3"/>
  <c r="HH121" i="3"/>
  <c r="HF121" i="3"/>
  <c r="HD121" i="3"/>
  <c r="HB121" i="3"/>
  <c r="GZ121" i="3"/>
  <c r="GX121" i="3"/>
  <c r="HP121" i="3"/>
  <c r="GQ121" i="3"/>
  <c r="GO121" i="3"/>
  <c r="GM121" i="3"/>
  <c r="GK121" i="3"/>
  <c r="GI121" i="3"/>
  <c r="GE121" i="3"/>
  <c r="GC121" i="3"/>
  <c r="GA121" i="3"/>
  <c r="FY121" i="3"/>
  <c r="FW121" i="3"/>
  <c r="FU121" i="3"/>
  <c r="FS121" i="3"/>
  <c r="FM121" i="3"/>
  <c r="FI121" i="3"/>
  <c r="FG121" i="3"/>
  <c r="FE121" i="3"/>
  <c r="FC121" i="3"/>
  <c r="FV121" i="3"/>
  <c r="EY121" i="3"/>
  <c r="EU121" i="3"/>
  <c r="ES121" i="3"/>
  <c r="EQ121" i="3"/>
  <c r="EO121" i="3"/>
  <c r="EM121" i="3"/>
  <c r="EK121" i="3"/>
  <c r="EI121" i="3"/>
  <c r="EE121" i="3"/>
  <c r="EZ121" i="3" s="1"/>
  <c r="DX121" i="3"/>
  <c r="KK121" i="3"/>
  <c r="DT121" i="3"/>
  <c r="DP121" i="3"/>
  <c r="DN121" i="3"/>
  <c r="DL121" i="3"/>
  <c r="ED121" i="3" s="1"/>
  <c r="DJ121" i="3"/>
  <c r="DH121" i="3"/>
  <c r="DE121" i="3"/>
  <c r="DA121" i="3"/>
  <c r="CY121" i="3"/>
  <c r="CW121" i="3"/>
  <c r="CU121" i="3"/>
  <c r="CS121" i="3"/>
  <c r="CQ121" i="3"/>
  <c r="CO121" i="3"/>
  <c r="CJ121" i="3"/>
  <c r="CH121" i="3"/>
  <c r="CF121" i="3"/>
  <c r="CD121" i="3"/>
  <c r="CB121" i="3"/>
  <c r="BZ121" i="3"/>
  <c r="BV121" i="3"/>
  <c r="BT121" i="3"/>
  <c r="BR121" i="3"/>
  <c r="CL121" i="3" s="1"/>
  <c r="BO121" i="3"/>
  <c r="BM121" i="3"/>
  <c r="BK121" i="3"/>
  <c r="BG121" i="3"/>
  <c r="BE121" i="3"/>
  <c r="BC121" i="3"/>
  <c r="BA121" i="3"/>
  <c r="AW121" i="3"/>
  <c r="BQ121" i="3" s="1"/>
  <c r="AT121" i="3"/>
  <c r="AR121" i="3"/>
  <c r="KO121" i="3" s="1"/>
  <c r="AP121" i="3"/>
  <c r="AN121" i="3"/>
  <c r="AL121" i="3"/>
  <c r="AH121" i="3"/>
  <c r="AF121" i="3"/>
  <c r="AV121" i="3" s="1"/>
  <c r="AD121" i="3"/>
  <c r="AB121" i="3"/>
  <c r="Z121" i="3"/>
  <c r="X121" i="3"/>
  <c r="JU121" i="3" s="1"/>
  <c r="T121" i="3"/>
  <c r="KM121" i="3" s="1"/>
  <c r="R121" i="3"/>
  <c r="KI121" i="3" s="1"/>
  <c r="N121" i="3"/>
  <c r="J121" i="3"/>
  <c r="H121" i="3"/>
  <c r="JN120" i="3"/>
  <c r="JQ120" i="3"/>
  <c r="IO120" i="3"/>
  <c r="HP120" i="3"/>
  <c r="GS120" i="3"/>
  <c r="FV120" i="3"/>
  <c r="EZ120" i="3"/>
  <c r="KK120" i="3"/>
  <c r="ED120" i="3"/>
  <c r="DG120" i="3"/>
  <c r="CJ120" i="3"/>
  <c r="CH120" i="3"/>
  <c r="CB120" i="3"/>
  <c r="CL120" i="3"/>
  <c r="BQ120" i="3"/>
  <c r="JU120" i="3"/>
  <c r="KO120" i="3"/>
  <c r="AN120" i="3"/>
  <c r="AL120" i="3"/>
  <c r="AV120" i="3"/>
  <c r="KM120" i="3"/>
  <c r="KI120" i="3"/>
  <c r="JS120" i="3"/>
  <c r="KG120" i="3"/>
  <c r="KE120" i="3"/>
  <c r="KC120" i="3"/>
  <c r="KA120" i="3"/>
  <c r="JY120" i="3"/>
  <c r="JN119" i="3"/>
  <c r="JQ119" i="3"/>
  <c r="IO119" i="3"/>
  <c r="HP119" i="3"/>
  <c r="GS119" i="3"/>
  <c r="FV119" i="3"/>
  <c r="EZ119" i="3"/>
  <c r="KK119" i="3"/>
  <c r="ED119" i="3"/>
  <c r="DG119" i="3"/>
  <c r="CJ119" i="3"/>
  <c r="CH119" i="3"/>
  <c r="CB119" i="3"/>
  <c r="CL119" i="3"/>
  <c r="BQ119" i="3"/>
  <c r="JU119" i="3"/>
  <c r="KO119" i="3"/>
  <c r="AN119" i="3"/>
  <c r="AL119" i="3"/>
  <c r="AV119" i="3"/>
  <c r="KM119" i="3"/>
  <c r="KI119" i="3"/>
  <c r="JS119" i="3"/>
  <c r="KG119" i="3"/>
  <c r="KE119" i="3"/>
  <c r="KC119" i="3"/>
  <c r="KA119" i="3"/>
  <c r="Y119" i="3"/>
  <c r="JN118" i="3"/>
  <c r="JQ118" i="3"/>
  <c r="IO118" i="3"/>
  <c r="HP118" i="3"/>
  <c r="GS118" i="3"/>
  <c r="FV118" i="3"/>
  <c r="EZ118" i="3"/>
  <c r="KK118" i="3"/>
  <c r="ED118" i="3"/>
  <c r="DG118" i="3"/>
  <c r="CJ118" i="3"/>
  <c r="CH118" i="3"/>
  <c r="CB118" i="3"/>
  <c r="CL118" i="3"/>
  <c r="BQ118" i="3"/>
  <c r="JU118" i="3"/>
  <c r="KO118" i="3"/>
  <c r="AN118" i="3"/>
  <c r="AL118" i="3"/>
  <c r="AV118" i="3"/>
  <c r="KM118" i="3"/>
  <c r="KI118" i="3"/>
  <c r="JS118" i="3"/>
  <c r="KG118" i="3"/>
  <c r="KE118" i="3"/>
  <c r="KC118" i="3"/>
  <c r="KA118" i="3"/>
  <c r="JY118" i="3"/>
  <c r="JN117" i="3"/>
  <c r="JQ117" i="3"/>
  <c r="JW117" i="3" s="1"/>
  <c r="IO117" i="3"/>
  <c r="HP117" i="3"/>
  <c r="GS117" i="3"/>
  <c r="FV117" i="3"/>
  <c r="EZ117" i="3"/>
  <c r="KK117" i="3"/>
  <c r="ED117" i="3"/>
  <c r="DG117" i="3"/>
  <c r="CJ117" i="3"/>
  <c r="CH117" i="3"/>
  <c r="CB117" i="3"/>
  <c r="CL117" i="3"/>
  <c r="BQ117" i="3"/>
  <c r="JU117" i="3"/>
  <c r="KO117" i="3"/>
  <c r="AN117" i="3"/>
  <c r="AL117" i="3"/>
  <c r="AV117" i="3"/>
  <c r="KM117" i="3"/>
  <c r="KI117" i="3"/>
  <c r="JS117" i="3"/>
  <c r="KG117" i="3"/>
  <c r="KE117" i="3"/>
  <c r="Y117" i="3"/>
  <c r="KA117" i="3"/>
  <c r="JY117" i="3"/>
  <c r="JN116" i="3"/>
  <c r="JQ116" i="3"/>
  <c r="IO116" i="3"/>
  <c r="HP116" i="3"/>
  <c r="GS116" i="3"/>
  <c r="FV116" i="3"/>
  <c r="EZ116" i="3"/>
  <c r="KK116" i="3"/>
  <c r="ED116" i="3"/>
  <c r="CM115" i="3"/>
  <c r="DG115" i="3" s="1"/>
  <c r="CJ116" i="3"/>
  <c r="CH116" i="3"/>
  <c r="CB116" i="3"/>
  <c r="BX115" i="3"/>
  <c r="CL116" i="3"/>
  <c r="BI115" i="3"/>
  <c r="BQ116" i="3"/>
  <c r="AT115" i="3"/>
  <c r="KO116" i="3"/>
  <c r="AN116" i="3"/>
  <c r="AL116" i="3"/>
  <c r="AL115" i="3" s="1"/>
  <c r="AL114" i="3" s="1"/>
  <c r="AL113" i="3" s="1"/>
  <c r="AL112" i="3" s="1"/>
  <c r="AL111" i="3" s="1"/>
  <c r="AL110" i="3" s="1"/>
  <c r="AL109" i="3" s="1"/>
  <c r="AL108" i="3" s="1"/>
  <c r="AL107" i="3" s="1"/>
  <c r="AL106" i="3" s="1"/>
  <c r="AL105" i="3" s="1"/>
  <c r="AL104" i="3" s="1"/>
  <c r="AD115" i="3"/>
  <c r="AV116" i="3"/>
  <c r="X115" i="3"/>
  <c r="KM116" i="3"/>
  <c r="KI116" i="3"/>
  <c r="P115" i="3"/>
  <c r="JS115" i="3" s="1"/>
  <c r="KG116" i="3"/>
  <c r="KE116" i="3"/>
  <c r="KC116" i="3"/>
  <c r="KA116" i="3"/>
  <c r="Y116" i="3"/>
  <c r="JO115" i="3"/>
  <c r="JL115" i="3"/>
  <c r="JH115" i="3"/>
  <c r="JB115" i="3"/>
  <c r="IZ115" i="3"/>
  <c r="IX115" i="3"/>
  <c r="IV115" i="3"/>
  <c r="IT115" i="3"/>
  <c r="IR115" i="3"/>
  <c r="IP115" i="3"/>
  <c r="JN115" i="3" s="1"/>
  <c r="IM115" i="3"/>
  <c r="IK115" i="3"/>
  <c r="II115" i="3"/>
  <c r="IG115" i="3"/>
  <c r="IE115" i="3"/>
  <c r="IC115" i="3"/>
  <c r="IA115" i="3"/>
  <c r="HY115" i="3"/>
  <c r="HW115" i="3"/>
  <c r="JQ115" i="3" s="1"/>
  <c r="HU115" i="3"/>
  <c r="HS115" i="3"/>
  <c r="IO115" i="3" s="1"/>
  <c r="HQ115" i="3"/>
  <c r="HH115" i="3"/>
  <c r="HF115" i="3"/>
  <c r="HD115" i="3"/>
  <c r="HB115" i="3"/>
  <c r="GZ115" i="3"/>
  <c r="GX115" i="3"/>
  <c r="HP115" i="3"/>
  <c r="GQ115" i="3"/>
  <c r="GO115" i="3"/>
  <c r="GM115" i="3"/>
  <c r="GK115" i="3"/>
  <c r="GI115" i="3"/>
  <c r="GE115" i="3"/>
  <c r="GC115" i="3"/>
  <c r="GA115" i="3"/>
  <c r="FY115" i="3"/>
  <c r="FW115" i="3"/>
  <c r="GS115" i="3" s="1"/>
  <c r="FU115" i="3"/>
  <c r="FS115" i="3"/>
  <c r="FM115" i="3"/>
  <c r="FI115" i="3"/>
  <c r="FG115" i="3"/>
  <c r="FE115" i="3"/>
  <c r="FC115" i="3"/>
  <c r="FV115" i="3"/>
  <c r="EY115" i="3"/>
  <c r="EW115" i="3"/>
  <c r="EU115" i="3"/>
  <c r="ES115" i="3"/>
  <c r="EQ115" i="3"/>
  <c r="EO115" i="3"/>
  <c r="EM115" i="3"/>
  <c r="EK115" i="3"/>
  <c r="EZ115" i="3" s="1"/>
  <c r="EI115" i="3"/>
  <c r="EG115" i="3"/>
  <c r="EE115" i="3"/>
  <c r="DX115" i="3"/>
  <c r="KK115" i="3"/>
  <c r="DR115" i="3"/>
  <c r="DP115" i="3"/>
  <c r="DN115" i="3"/>
  <c r="DL115" i="3"/>
  <c r="DJ115" i="3"/>
  <c r="DH115" i="3"/>
  <c r="ED115" i="3" s="1"/>
  <c r="DE115" i="3"/>
  <c r="DC115" i="3"/>
  <c r="DA115" i="3"/>
  <c r="CY115" i="3"/>
  <c r="CW115" i="3"/>
  <c r="CU115" i="3"/>
  <c r="CS115" i="3"/>
  <c r="CQ115" i="3"/>
  <c r="CO115" i="3"/>
  <c r="CJ115" i="3"/>
  <c r="CH115" i="3"/>
  <c r="CF115" i="3"/>
  <c r="CD115" i="3"/>
  <c r="CB115" i="3"/>
  <c r="BZ115" i="3"/>
  <c r="BV115" i="3"/>
  <c r="BT115" i="3"/>
  <c r="CL115" i="3" s="1"/>
  <c r="BR115" i="3"/>
  <c r="BO115" i="3"/>
  <c r="BM115" i="3"/>
  <c r="BK115" i="3"/>
  <c r="BG115" i="3"/>
  <c r="BE115" i="3"/>
  <c r="BC115" i="3"/>
  <c r="AY115" i="3"/>
  <c r="AW115" i="3"/>
  <c r="AR115" i="3"/>
  <c r="KO115" i="3" s="1"/>
  <c r="AP115" i="3"/>
  <c r="AN115" i="3"/>
  <c r="AJ115" i="3"/>
  <c r="AH115" i="3"/>
  <c r="AF115" i="3"/>
  <c r="AB115" i="3"/>
  <c r="Z115" i="3"/>
  <c r="V115" i="3"/>
  <c r="T115" i="3"/>
  <c r="KM115" i="3" s="1"/>
  <c r="R115" i="3"/>
  <c r="KI115" i="3" s="1"/>
  <c r="L115" i="3"/>
  <c r="KE115" i="3" s="1"/>
  <c r="J115" i="3"/>
  <c r="F115" i="3"/>
  <c r="JN114" i="3"/>
  <c r="JQ114" i="3"/>
  <c r="JW114" i="3" s="1"/>
  <c r="IO114" i="3"/>
  <c r="HP114" i="3"/>
  <c r="GS114" i="3"/>
  <c r="FV114" i="3"/>
  <c r="EZ114" i="3"/>
  <c r="KK114" i="3"/>
  <c r="ED114" i="3"/>
  <c r="DG114" i="3"/>
  <c r="CJ114" i="3"/>
  <c r="CH114" i="3"/>
  <c r="CB114" i="3"/>
  <c r="CL114" i="3"/>
  <c r="BQ114" i="3"/>
  <c r="JU114" i="3"/>
  <c r="KO114" i="3"/>
  <c r="AN114" i="3"/>
  <c r="AV114" i="3"/>
  <c r="KM114" i="3"/>
  <c r="KI114" i="3"/>
  <c r="JS114" i="3"/>
  <c r="KG114" i="3"/>
  <c r="KE114" i="3"/>
  <c r="KC114" i="3"/>
  <c r="KA114" i="3"/>
  <c r="JY114" i="3"/>
  <c r="JN113" i="3"/>
  <c r="JQ113" i="3"/>
  <c r="IO113" i="3"/>
  <c r="HP113" i="3"/>
  <c r="GS113" i="3"/>
  <c r="FV113" i="3"/>
  <c r="EZ113" i="3"/>
  <c r="KK113" i="3"/>
  <c r="ED113" i="3"/>
  <c r="DG113" i="3"/>
  <c r="CJ113" i="3"/>
  <c r="CH113" i="3"/>
  <c r="CB113" i="3"/>
  <c r="CL113" i="3"/>
  <c r="BQ113" i="3"/>
  <c r="JU113" i="3"/>
  <c r="KO113" i="3"/>
  <c r="AN113" i="3"/>
  <c r="AV113" i="3"/>
  <c r="KM113" i="3"/>
  <c r="KI113" i="3"/>
  <c r="JS113" i="3"/>
  <c r="KG113" i="3"/>
  <c r="KE113" i="3"/>
  <c r="KC113" i="3"/>
  <c r="KA113" i="3"/>
  <c r="JY113" i="3"/>
  <c r="JN112" i="3"/>
  <c r="JQ112" i="3"/>
  <c r="IO112" i="3"/>
  <c r="HP112" i="3"/>
  <c r="GS112" i="3"/>
  <c r="FV112" i="3"/>
  <c r="EZ112" i="3"/>
  <c r="KK112" i="3"/>
  <c r="ED112" i="3"/>
  <c r="DG112" i="3"/>
  <c r="CJ112" i="3"/>
  <c r="CH112" i="3"/>
  <c r="CB112" i="3"/>
  <c r="CL112" i="3"/>
  <c r="BQ112" i="3"/>
  <c r="JU112" i="3"/>
  <c r="KO112" i="3"/>
  <c r="AN112" i="3"/>
  <c r="AV112" i="3"/>
  <c r="KM112" i="3"/>
  <c r="KI112" i="3"/>
  <c r="JS112" i="3"/>
  <c r="KG112" i="3"/>
  <c r="KE112" i="3"/>
  <c r="KC112" i="3"/>
  <c r="KA112" i="3"/>
  <c r="Y112" i="3"/>
  <c r="JN111" i="3"/>
  <c r="JQ111" i="3"/>
  <c r="IO111" i="3"/>
  <c r="HP111" i="3"/>
  <c r="GS111" i="3"/>
  <c r="FV111" i="3"/>
  <c r="EZ111" i="3"/>
  <c r="KK111" i="3"/>
  <c r="ED111" i="3"/>
  <c r="DG111" i="3"/>
  <c r="CJ111" i="3"/>
  <c r="CH111" i="3"/>
  <c r="CB111" i="3"/>
  <c r="CL111" i="3"/>
  <c r="BQ111" i="3"/>
  <c r="JU111" i="3"/>
  <c r="KO111" i="3"/>
  <c r="AN111" i="3"/>
  <c r="AV111" i="3"/>
  <c r="KM111" i="3"/>
  <c r="KI111" i="3"/>
  <c r="JS111" i="3"/>
  <c r="KG111" i="3"/>
  <c r="KE111" i="3"/>
  <c r="KC111" i="3"/>
  <c r="KA111" i="3"/>
  <c r="Y111" i="3"/>
  <c r="JN110" i="3"/>
  <c r="IO110" i="3"/>
  <c r="JQ110" i="3"/>
  <c r="HP110" i="3"/>
  <c r="GS110" i="3"/>
  <c r="FV110" i="3"/>
  <c r="EM109" i="3"/>
  <c r="EZ110" i="3"/>
  <c r="DX109" i="3"/>
  <c r="KK110" i="3"/>
  <c r="DH109" i="3"/>
  <c r="ED109" i="3" s="1"/>
  <c r="CW109" i="3"/>
  <c r="CS109" i="3"/>
  <c r="DG110" i="3"/>
  <c r="CJ110" i="3"/>
  <c r="CH110" i="3"/>
  <c r="CH109" i="3" s="1"/>
  <c r="CH108" i="3" s="1"/>
  <c r="CH107" i="3" s="1"/>
  <c r="CH106" i="3" s="1"/>
  <c r="CH105" i="3" s="1"/>
  <c r="CH104" i="3" s="1"/>
  <c r="CH103" i="3" s="1"/>
  <c r="CH102" i="3" s="1"/>
  <c r="CH143" i="3" s="1"/>
  <c r="CD109" i="3"/>
  <c r="CB110" i="3"/>
  <c r="BR109" i="3"/>
  <c r="CL109" i="3" s="1"/>
  <c r="BO109" i="3"/>
  <c r="BC109" i="3"/>
  <c r="BQ110" i="3"/>
  <c r="JU110" i="3"/>
  <c r="KO110" i="3"/>
  <c r="AN110" i="3"/>
  <c r="AN109" i="3" s="1"/>
  <c r="AN108" i="3" s="1"/>
  <c r="AN107" i="3" s="1"/>
  <c r="AN106" i="3" s="1"/>
  <c r="AN105" i="3" s="1"/>
  <c r="AJ109" i="3"/>
  <c r="AV110" i="3"/>
  <c r="KM110" i="3"/>
  <c r="KI110" i="3"/>
  <c r="JS110" i="3"/>
  <c r="KG110" i="3"/>
  <c r="KE110" i="3"/>
  <c r="KC110" i="3"/>
  <c r="KC109" i="3" s="1"/>
  <c r="KA110" i="3"/>
  <c r="KA109" i="3" s="1"/>
  <c r="JY110" i="3"/>
  <c r="JO109" i="3"/>
  <c r="JL109" i="3"/>
  <c r="JH109" i="3"/>
  <c r="JB109" i="3"/>
  <c r="IZ109" i="3"/>
  <c r="IX109" i="3"/>
  <c r="IV109" i="3"/>
  <c r="IT109" i="3"/>
  <c r="IR109" i="3"/>
  <c r="JN109" i="3" s="1"/>
  <c r="IP109" i="3"/>
  <c r="IM109" i="3"/>
  <c r="IK109" i="3"/>
  <c r="II109" i="3"/>
  <c r="IG109" i="3"/>
  <c r="IE109" i="3"/>
  <c r="IC109" i="3"/>
  <c r="IA109" i="3"/>
  <c r="HY109" i="3"/>
  <c r="HW109" i="3"/>
  <c r="JQ109" i="3" s="1"/>
  <c r="HU109" i="3"/>
  <c r="HS109" i="3"/>
  <c r="HQ109" i="3"/>
  <c r="IO109" i="3" s="1"/>
  <c r="HH109" i="3"/>
  <c r="HD109" i="3"/>
  <c r="HB109" i="3"/>
  <c r="GZ109" i="3"/>
  <c r="GX109" i="3"/>
  <c r="HP109" i="3"/>
  <c r="GQ109" i="3"/>
  <c r="GO109" i="3"/>
  <c r="GM109" i="3"/>
  <c r="GK109" i="3"/>
  <c r="GI109" i="3"/>
  <c r="GE109" i="3"/>
  <c r="GC109" i="3"/>
  <c r="GA109" i="3"/>
  <c r="FY109" i="3"/>
  <c r="FW109" i="3"/>
  <c r="GS109" i="3" s="1"/>
  <c r="FU109" i="3"/>
  <c r="FS109" i="3"/>
  <c r="FM109" i="3"/>
  <c r="FG109" i="3"/>
  <c r="FE109" i="3"/>
  <c r="FC109" i="3"/>
  <c r="FV109" i="3"/>
  <c r="EY109" i="3"/>
  <c r="EW109" i="3"/>
  <c r="EU109" i="3"/>
  <c r="ES109" i="3"/>
  <c r="EQ109" i="3"/>
  <c r="EO109" i="3"/>
  <c r="EK109" i="3"/>
  <c r="EI109" i="3"/>
  <c r="EG109" i="3"/>
  <c r="EZ109" i="3" s="1"/>
  <c r="EE109" i="3"/>
  <c r="KK109" i="3"/>
  <c r="DR109" i="3"/>
  <c r="DP109" i="3"/>
  <c r="DN109" i="3"/>
  <c r="DL109" i="3"/>
  <c r="DJ109" i="3"/>
  <c r="DE109" i="3"/>
  <c r="DC109" i="3"/>
  <c r="DA109" i="3"/>
  <c r="CY109" i="3"/>
  <c r="CU109" i="3"/>
  <c r="CQ109" i="3"/>
  <c r="CO109" i="3"/>
  <c r="CM109" i="3"/>
  <c r="CJ109" i="3"/>
  <c r="CF109" i="3"/>
  <c r="CB109" i="3"/>
  <c r="BZ109" i="3"/>
  <c r="BX109" i="3"/>
  <c r="BV109" i="3"/>
  <c r="BT109" i="3"/>
  <c r="BM109" i="3"/>
  <c r="BK109" i="3"/>
  <c r="BI109" i="3"/>
  <c r="BG109" i="3"/>
  <c r="BE109" i="3"/>
  <c r="BA109" i="3"/>
  <c r="AW109" i="3"/>
  <c r="AT109" i="3"/>
  <c r="JU109" i="3" s="1"/>
  <c r="AR109" i="3"/>
  <c r="AP109" i="3"/>
  <c r="AH109" i="3"/>
  <c r="AF109" i="3"/>
  <c r="AD109" i="3"/>
  <c r="AB109" i="3"/>
  <c r="Z109" i="3"/>
  <c r="X109" i="3"/>
  <c r="V109" i="3"/>
  <c r="R109" i="3"/>
  <c r="KI109" i="3" s="1"/>
  <c r="P109" i="3"/>
  <c r="JS109" i="3" s="1"/>
  <c r="N109" i="3"/>
  <c r="L109" i="3"/>
  <c r="J109" i="3"/>
  <c r="H109" i="3"/>
  <c r="F109" i="3"/>
  <c r="JN108" i="3"/>
  <c r="JQ108" i="3"/>
  <c r="IO108" i="3"/>
  <c r="HP108" i="3"/>
  <c r="GS108" i="3"/>
  <c r="FV108" i="3"/>
  <c r="EZ108" i="3"/>
  <c r="KK108" i="3"/>
  <c r="ED108" i="3"/>
  <c r="DG108" i="3"/>
  <c r="CJ108" i="3"/>
  <c r="CB108" i="3"/>
  <c r="CL108" i="3"/>
  <c r="BQ108" i="3"/>
  <c r="JU108" i="3"/>
  <c r="KM108" i="3"/>
  <c r="KI108" i="3"/>
  <c r="JS108" i="3"/>
  <c r="KG108" i="3"/>
  <c r="KE108" i="3"/>
  <c r="KC108" i="3"/>
  <c r="KA108" i="3"/>
  <c r="Y108" i="3"/>
  <c r="JW107" i="3"/>
  <c r="JN107" i="3"/>
  <c r="JQ107" i="3"/>
  <c r="IO107" i="3"/>
  <c r="HP107" i="3"/>
  <c r="GS107" i="3"/>
  <c r="FV107" i="3"/>
  <c r="KK107" i="3"/>
  <c r="EZ107" i="3"/>
  <c r="ED107" i="3"/>
  <c r="DG107" i="3"/>
  <c r="CJ107" i="3"/>
  <c r="CB107" i="3"/>
  <c r="BQ107" i="3"/>
  <c r="JU107" i="3"/>
  <c r="AV107" i="3"/>
  <c r="KM107" i="3"/>
  <c r="KI107" i="3"/>
  <c r="JS107" i="3"/>
  <c r="KG107" i="3"/>
  <c r="KE107" i="3"/>
  <c r="KC107" i="3"/>
  <c r="KA107" i="3"/>
  <c r="JY107" i="3"/>
  <c r="JN106" i="3"/>
  <c r="JQ106" i="3"/>
  <c r="IO106" i="3"/>
  <c r="HP106" i="3"/>
  <c r="GS106" i="3"/>
  <c r="FV106" i="3"/>
  <c r="EZ106" i="3"/>
  <c r="KK106" i="3"/>
  <c r="ED106" i="3"/>
  <c r="DG106" i="3"/>
  <c r="CJ106" i="3"/>
  <c r="CB106" i="3"/>
  <c r="BQ106" i="3"/>
  <c r="JU106" i="3"/>
  <c r="AV106" i="3"/>
  <c r="KM106" i="3"/>
  <c r="KI106" i="3"/>
  <c r="JS106" i="3"/>
  <c r="KG106" i="3"/>
  <c r="KE106" i="3"/>
  <c r="KC106" i="3"/>
  <c r="KA106" i="3"/>
  <c r="Y106" i="3"/>
  <c r="KK105" i="3"/>
  <c r="JN105" i="3"/>
  <c r="IO105" i="3"/>
  <c r="JQ105" i="3"/>
  <c r="HP105" i="3"/>
  <c r="GS105" i="3"/>
  <c r="FV105" i="3"/>
  <c r="EZ105" i="3"/>
  <c r="ED105" i="3"/>
  <c r="DG105" i="3"/>
  <c r="CJ105" i="3"/>
  <c r="CB105" i="3"/>
  <c r="BQ105" i="3"/>
  <c r="JU105" i="3"/>
  <c r="AV105" i="3"/>
  <c r="KM105" i="3"/>
  <c r="JS105" i="3"/>
  <c r="KG105" i="3"/>
  <c r="KE105" i="3"/>
  <c r="KC105" i="3"/>
  <c r="KA105" i="3"/>
  <c r="JY105" i="3"/>
  <c r="IO104" i="3"/>
  <c r="HP104" i="3"/>
  <c r="FV104" i="3"/>
  <c r="EZ104" i="3"/>
  <c r="KK104" i="3"/>
  <c r="ED104" i="3"/>
  <c r="CW103" i="3"/>
  <c r="DG104" i="3"/>
  <c r="CJ104" i="3"/>
  <c r="CD103" i="3"/>
  <c r="CD102" i="3" s="1"/>
  <c r="CD143" i="3" s="1"/>
  <c r="CB104" i="3"/>
  <c r="CB103" i="3" s="1"/>
  <c r="CB102" i="3" s="1"/>
  <c r="CB143" i="3" s="1"/>
  <c r="BZ103" i="3"/>
  <c r="BZ102" i="3" s="1"/>
  <c r="BZ143" i="3" s="1"/>
  <c r="BR103" i="3"/>
  <c r="BM103" i="3"/>
  <c r="BM102" i="3" s="1"/>
  <c r="BM143" i="3" s="1"/>
  <c r="BK103" i="3"/>
  <c r="BK102" i="3" s="1"/>
  <c r="BK143" i="3" s="1"/>
  <c r="BI103" i="3"/>
  <c r="BC103" i="3"/>
  <c r="JU104" i="3"/>
  <c r="AN104" i="3"/>
  <c r="AN103" i="3" s="1"/>
  <c r="AD103" i="3"/>
  <c r="AD102" i="3" s="1"/>
  <c r="AD143" i="3" s="1"/>
  <c r="AB103" i="3"/>
  <c r="AB102" i="3" s="1"/>
  <c r="AB143" i="3" s="1"/>
  <c r="Z103" i="3"/>
  <c r="JS104" i="3"/>
  <c r="KE104" i="3"/>
  <c r="Y104" i="3"/>
  <c r="JQ103" i="3"/>
  <c r="JQ102" i="3" s="1"/>
  <c r="JO103" i="3"/>
  <c r="JL103" i="3"/>
  <c r="JH103" i="3"/>
  <c r="JB103" i="3"/>
  <c r="IZ103" i="3"/>
  <c r="IZ102" i="3" s="1"/>
  <c r="IZ143" i="3" s="1"/>
  <c r="IX103" i="3"/>
  <c r="IV103" i="3"/>
  <c r="IV102" i="3" s="1"/>
  <c r="IV143" i="3" s="1"/>
  <c r="IT103" i="3"/>
  <c r="IT102" i="3" s="1"/>
  <c r="IT143" i="3" s="1"/>
  <c r="IR103" i="3"/>
  <c r="IP103" i="3"/>
  <c r="IM103" i="3"/>
  <c r="IM102" i="3" s="1"/>
  <c r="IM143" i="3" s="1"/>
  <c r="IK103" i="3"/>
  <c r="IK102" i="3" s="1"/>
  <c r="IK143" i="3" s="1"/>
  <c r="II103" i="3"/>
  <c r="IG103" i="3"/>
  <c r="IG102" i="3" s="1"/>
  <c r="IG143" i="3" s="1"/>
  <c r="IE103" i="3"/>
  <c r="IE102" i="3" s="1"/>
  <c r="IE143" i="3" s="1"/>
  <c r="IC103" i="3"/>
  <c r="IA103" i="3"/>
  <c r="HY103" i="3"/>
  <c r="HW103" i="3"/>
  <c r="HW102" i="3" s="1"/>
  <c r="HW143" i="3" s="1"/>
  <c r="HU103" i="3"/>
  <c r="IO103" i="3" s="1"/>
  <c r="HS103" i="3"/>
  <c r="HQ103" i="3"/>
  <c r="HQ102" i="3" s="1"/>
  <c r="HL102" i="3"/>
  <c r="HL143" i="3" s="1"/>
  <c r="HH103" i="3"/>
  <c r="HH102" i="3" s="1"/>
  <c r="HH143" i="3" s="1"/>
  <c r="HF102" i="3"/>
  <c r="HF143" i="3" s="1"/>
  <c r="HD103" i="3"/>
  <c r="HB103" i="3"/>
  <c r="HB102" i="3" s="1"/>
  <c r="HB143" i="3" s="1"/>
  <c r="GZ103" i="3"/>
  <c r="GZ102" i="3" s="1"/>
  <c r="GZ143" i="3" s="1"/>
  <c r="GX103" i="3"/>
  <c r="GV102" i="3"/>
  <c r="GV143" i="3" s="1"/>
  <c r="HP103" i="3"/>
  <c r="GQ103" i="3"/>
  <c r="GQ102" i="3" s="1"/>
  <c r="GQ143" i="3" s="1"/>
  <c r="GO103" i="3"/>
  <c r="GM103" i="3"/>
  <c r="GM102" i="3" s="1"/>
  <c r="GM143" i="3" s="1"/>
  <c r="GK103" i="3"/>
  <c r="GK102" i="3" s="1"/>
  <c r="GK143" i="3" s="1"/>
  <c r="GI103" i="3"/>
  <c r="GG102" i="3"/>
  <c r="GG143" i="3" s="1"/>
  <c r="GE103" i="3"/>
  <c r="GE102" i="3" s="1"/>
  <c r="GE143" i="3" s="1"/>
  <c r="GC103" i="3"/>
  <c r="GC102" i="3" s="1"/>
  <c r="GC143" i="3" s="1"/>
  <c r="GA103" i="3"/>
  <c r="GS103" i="3" s="1"/>
  <c r="FY103" i="3"/>
  <c r="FW103" i="3"/>
  <c r="FW102" i="3" s="1"/>
  <c r="FU103" i="3"/>
  <c r="FS103" i="3"/>
  <c r="FS102" i="3" s="1"/>
  <c r="FS143" i="3" s="1"/>
  <c r="FM103" i="3"/>
  <c r="FK103" i="3"/>
  <c r="FK102" i="3" s="1"/>
  <c r="FK143" i="3" s="1"/>
  <c r="FG103" i="3"/>
  <c r="FG102" i="3" s="1"/>
  <c r="FG143" i="3" s="1"/>
  <c r="FE103" i="3"/>
  <c r="FC103" i="3"/>
  <c r="FV103" i="3"/>
  <c r="EY103" i="3"/>
  <c r="EW103" i="3"/>
  <c r="EW102" i="3" s="1"/>
  <c r="EW143" i="3" s="1"/>
  <c r="EU103" i="3"/>
  <c r="ES103" i="3"/>
  <c r="KK103" i="3" s="1"/>
  <c r="KK102" i="3" s="1"/>
  <c r="EQ103" i="3"/>
  <c r="EO103" i="3"/>
  <c r="EM103" i="3"/>
  <c r="EM102" i="3" s="1"/>
  <c r="EM143" i="3" s="1"/>
  <c r="EK103" i="3"/>
  <c r="EI103" i="3"/>
  <c r="EG103" i="3"/>
  <c r="EG102" i="3" s="1"/>
  <c r="EG143" i="3" s="1"/>
  <c r="EE103" i="3"/>
  <c r="EZ103" i="3" s="1"/>
  <c r="DX102" i="3"/>
  <c r="DX143" i="3" s="1"/>
  <c r="DV102" i="3"/>
  <c r="DV143" i="3" s="1"/>
  <c r="DT102" i="3"/>
  <c r="DT143" i="3" s="1"/>
  <c r="DR102" i="3"/>
  <c r="DR143" i="3" s="1"/>
  <c r="DP102" i="3"/>
  <c r="DP143" i="3" s="1"/>
  <c r="DN102" i="3"/>
  <c r="DN143" i="3" s="1"/>
  <c r="DL103" i="3"/>
  <c r="DJ103" i="3"/>
  <c r="DH103" i="3"/>
  <c r="DH102" i="3" s="1"/>
  <c r="DE103" i="3"/>
  <c r="DE102" i="3" s="1"/>
  <c r="DE143" i="3" s="1"/>
  <c r="DC103" i="3"/>
  <c r="DC102" i="3" s="1"/>
  <c r="DC143" i="3" s="1"/>
  <c r="DA103" i="3"/>
  <c r="DA102" i="3" s="1"/>
  <c r="DA143" i="3" s="1"/>
  <c r="CY103" i="3"/>
  <c r="CY102" i="3" s="1"/>
  <c r="CY143" i="3" s="1"/>
  <c r="CU103" i="3"/>
  <c r="CS103" i="3"/>
  <c r="CS102" i="3" s="1"/>
  <c r="CS143" i="3" s="1"/>
  <c r="CQ103" i="3"/>
  <c r="CQ102" i="3" s="1"/>
  <c r="CQ143" i="3" s="1"/>
  <c r="CO103" i="3"/>
  <c r="CM103" i="3"/>
  <c r="DG103" i="3" s="1"/>
  <c r="CJ103" i="3"/>
  <c r="CJ102" i="3" s="1"/>
  <c r="CJ143" i="3" s="1"/>
  <c r="CF103" i="3"/>
  <c r="BX103" i="3"/>
  <c r="BV103" i="3"/>
  <c r="BT103" i="3"/>
  <c r="BO103" i="3"/>
  <c r="BO102" i="3" s="1"/>
  <c r="BO143" i="3" s="1"/>
  <c r="BG103" i="3"/>
  <c r="BE103" i="3"/>
  <c r="BA103" i="3"/>
  <c r="AY103" i="3"/>
  <c r="AW103" i="3"/>
  <c r="AW102" i="3" s="1"/>
  <c r="AR103" i="3"/>
  <c r="AP103" i="3"/>
  <c r="AL103" i="3"/>
  <c r="AJ103" i="3"/>
  <c r="AJ102" i="3" s="1"/>
  <c r="AJ143" i="3" s="1"/>
  <c r="AH103" i="3"/>
  <c r="AH102" i="3" s="1"/>
  <c r="AH143" i="3" s="1"/>
  <c r="AF103" i="3"/>
  <c r="AF102" i="3" s="1"/>
  <c r="X103" i="3"/>
  <c r="V103" i="3"/>
  <c r="V102" i="3" s="1"/>
  <c r="V143" i="3" s="1"/>
  <c r="T103" i="3"/>
  <c r="R103" i="3"/>
  <c r="R102" i="3" s="1"/>
  <c r="P103" i="3"/>
  <c r="H103" i="3"/>
  <c r="F103" i="3"/>
  <c r="JO102" i="3"/>
  <c r="JO143" i="3" s="1"/>
  <c r="JJ102" i="3"/>
  <c r="JJ143" i="3" s="1"/>
  <c r="JH102" i="3"/>
  <c r="JH143" i="3" s="1"/>
  <c r="JF102" i="3"/>
  <c r="JF143" i="3" s="1"/>
  <c r="JD102" i="3"/>
  <c r="JD143" i="3" s="1"/>
  <c r="IX102" i="3"/>
  <c r="IX143" i="3" s="1"/>
  <c r="IR102" i="3"/>
  <c r="IR143" i="3" s="1"/>
  <c r="IP102" i="3"/>
  <c r="IP143" i="3" s="1"/>
  <c r="II102" i="3"/>
  <c r="II143" i="3" s="1"/>
  <c r="IC102" i="3"/>
  <c r="IC143" i="3" s="1"/>
  <c r="IA102" i="3"/>
  <c r="IA143" i="3" s="1"/>
  <c r="HY102" i="3"/>
  <c r="HY143" i="3" s="1"/>
  <c r="HS102" i="3"/>
  <c r="HS143" i="3" s="1"/>
  <c r="HN102" i="3"/>
  <c r="HN143" i="3" s="1"/>
  <c r="HJ102" i="3"/>
  <c r="HJ143" i="3" s="1"/>
  <c r="HD102" i="3"/>
  <c r="HD143" i="3" s="1"/>
  <c r="GX102" i="3"/>
  <c r="GX143" i="3" s="1"/>
  <c r="GO102" i="3"/>
  <c r="GO143" i="3" s="1"/>
  <c r="GI102" i="3"/>
  <c r="GI143" i="3" s="1"/>
  <c r="FY102" i="3"/>
  <c r="FY143" i="3" s="1"/>
  <c r="FU102" i="3"/>
  <c r="FU143" i="3" s="1"/>
  <c r="FQ102" i="3"/>
  <c r="FQ143" i="3" s="1"/>
  <c r="FO102" i="3"/>
  <c r="FO143" i="3" s="1"/>
  <c r="FM102" i="3"/>
  <c r="FM143" i="3" s="1"/>
  <c r="FI102" i="3"/>
  <c r="FI143" i="3" s="1"/>
  <c r="FE102" i="3"/>
  <c r="FE143" i="3" s="1"/>
  <c r="FC102" i="3"/>
  <c r="FC143" i="3" s="1"/>
  <c r="EY102" i="3"/>
  <c r="EY143" i="3" s="1"/>
  <c r="EQ102" i="3"/>
  <c r="EQ143" i="3" s="1"/>
  <c r="EO102" i="3"/>
  <c r="EO143" i="3" s="1"/>
  <c r="EK102" i="3"/>
  <c r="EK143" i="3" s="1"/>
  <c r="EI102" i="3"/>
  <c r="EI143" i="3" s="1"/>
  <c r="EB102" i="3"/>
  <c r="EB143" i="3" s="1"/>
  <c r="DZ102" i="3"/>
  <c r="DZ143" i="3" s="1"/>
  <c r="DL102" i="3"/>
  <c r="DL143" i="3" s="1"/>
  <c r="DJ102" i="3"/>
  <c r="DJ143" i="3" s="1"/>
  <c r="CW102" i="3"/>
  <c r="CW143" i="3" s="1"/>
  <c r="CU102" i="3"/>
  <c r="CU143" i="3" s="1"/>
  <c r="CO102" i="3"/>
  <c r="CO143" i="3" s="1"/>
  <c r="CF102" i="3"/>
  <c r="CF143" i="3" s="1"/>
  <c r="BX102" i="3"/>
  <c r="BX143" i="3" s="1"/>
  <c r="BV102" i="3"/>
  <c r="BV143" i="3" s="1"/>
  <c r="BT102" i="3"/>
  <c r="BT143" i="3" s="1"/>
  <c r="BG102" i="3"/>
  <c r="BG143" i="3" s="1"/>
  <c r="BE102" i="3"/>
  <c r="BE143" i="3" s="1"/>
  <c r="BC102" i="3"/>
  <c r="BC143" i="3" s="1"/>
  <c r="AR102" i="3"/>
  <c r="AR143" i="3" s="1"/>
  <c r="AP102" i="3"/>
  <c r="AP143" i="3" s="1"/>
  <c r="AN102" i="3"/>
  <c r="AN143" i="3" s="1"/>
  <c r="AL102" i="3"/>
  <c r="AL143" i="3" s="1"/>
  <c r="X102" i="3"/>
  <c r="X143" i="3" s="1"/>
  <c r="JW101" i="3"/>
  <c r="JW100" i="3"/>
  <c r="KN98" i="3"/>
  <c r="JQ98" i="3"/>
  <c r="JN98" i="3"/>
  <c r="IO98" i="3"/>
  <c r="HP98" i="3"/>
  <c r="GS98" i="3"/>
  <c r="EZ98" i="3"/>
  <c r="KK98" i="3"/>
  <c r="DG98" i="3"/>
  <c r="KE98" i="3"/>
  <c r="CL98" i="3"/>
  <c r="BQ98" i="3"/>
  <c r="JU98" i="3"/>
  <c r="AV98" i="3"/>
  <c r="KM98" i="3"/>
  <c r="KI98" i="3"/>
  <c r="KG98" i="3"/>
  <c r="KA98" i="3"/>
  <c r="JY98" i="3"/>
  <c r="KN97" i="3"/>
  <c r="JN97" i="3"/>
  <c r="JQ97" i="3"/>
  <c r="HP97" i="3"/>
  <c r="GS97" i="3"/>
  <c r="FV97" i="3"/>
  <c r="EO90" i="3"/>
  <c r="KK97" i="3"/>
  <c r="ED97" i="3"/>
  <c r="BQ97" i="3"/>
  <c r="JU97" i="3"/>
  <c r="AV97" i="3"/>
  <c r="KM97" i="3"/>
  <c r="KI97" i="3"/>
  <c r="KG97" i="3"/>
  <c r="KE97" i="3"/>
  <c r="Y97" i="3"/>
  <c r="KN96" i="3"/>
  <c r="KE96" i="3"/>
  <c r="JQ96" i="3"/>
  <c r="KK96" i="3"/>
  <c r="JN96" i="3"/>
  <c r="FV96" i="3"/>
  <c r="DG96" i="3"/>
  <c r="CL96" i="3"/>
  <c r="JU96" i="3"/>
  <c r="KG96" i="3"/>
  <c r="AV96" i="3"/>
  <c r="KA96" i="3"/>
  <c r="JY96" i="3"/>
  <c r="KN95" i="3"/>
  <c r="JQ95" i="3"/>
  <c r="HP95" i="3"/>
  <c r="GS95" i="3"/>
  <c r="FV95" i="3"/>
  <c r="EQ90" i="3"/>
  <c r="KK95" i="3"/>
  <c r="ED95" i="3"/>
  <c r="DG95" i="3"/>
  <c r="KO95" i="3"/>
  <c r="KA95" i="3"/>
  <c r="CL95" i="3"/>
  <c r="BQ95" i="3"/>
  <c r="JU95" i="3"/>
  <c r="KM95" i="3"/>
  <c r="JS95" i="3"/>
  <c r="KG95" i="3"/>
  <c r="KN94" i="3"/>
  <c r="JS94" i="3"/>
  <c r="JN94" i="3"/>
  <c r="JQ94" i="3"/>
  <c r="GS94" i="3"/>
  <c r="FV94" i="3"/>
  <c r="EZ94" i="3"/>
  <c r="KK94" i="3"/>
  <c r="DG94" i="3"/>
  <c r="BQ94" i="3"/>
  <c r="JU94" i="3"/>
  <c r="KO94" i="3"/>
  <c r="KE94" i="3"/>
  <c r="KA94" i="3"/>
  <c r="KN93" i="3"/>
  <c r="JN93" i="3"/>
  <c r="HP93" i="3"/>
  <c r="FV93" i="3"/>
  <c r="EZ93" i="3"/>
  <c r="KK93" i="3"/>
  <c r="ED93" i="3"/>
  <c r="CY90" i="3"/>
  <c r="KA93" i="3"/>
  <c r="JU93" i="3"/>
  <c r="AV93" i="3"/>
  <c r="JS93" i="3"/>
  <c r="KG93" i="3"/>
  <c r="KE93" i="3"/>
  <c r="KN92" i="3"/>
  <c r="KI92" i="3"/>
  <c r="IT90" i="3"/>
  <c r="JQ92" i="3"/>
  <c r="GS92" i="3"/>
  <c r="EM90" i="3"/>
  <c r="CQ90" i="3"/>
  <c r="JS92" i="3"/>
  <c r="JU92" i="3"/>
  <c r="KO92" i="3"/>
  <c r="AH90" i="3"/>
  <c r="KN91" i="3"/>
  <c r="JJ90" i="3"/>
  <c r="JQ91" i="3"/>
  <c r="HY90" i="3"/>
  <c r="HS90" i="3"/>
  <c r="HN90" i="3"/>
  <c r="HL90" i="3"/>
  <c r="HJ90" i="3"/>
  <c r="GX90" i="3"/>
  <c r="GK90" i="3"/>
  <c r="GI90" i="3"/>
  <c r="FS90" i="3"/>
  <c r="FV91" i="3"/>
  <c r="EY90" i="3"/>
  <c r="EI90" i="3"/>
  <c r="DZ90" i="3"/>
  <c r="KK91" i="3"/>
  <c r="DT90" i="3"/>
  <c r="DG91" i="3"/>
  <c r="CL91" i="3"/>
  <c r="KI91" i="3"/>
  <c r="BQ91" i="3"/>
  <c r="X90" i="3"/>
  <c r="T90" i="3"/>
  <c r="JS91" i="3"/>
  <c r="JO90" i="3"/>
  <c r="JL90" i="3"/>
  <c r="JH90" i="3"/>
  <c r="JD90" i="3"/>
  <c r="JB90" i="3"/>
  <c r="IZ90" i="3"/>
  <c r="IX90" i="3"/>
  <c r="IV90" i="3"/>
  <c r="IP90" i="3"/>
  <c r="IM90" i="3"/>
  <c r="IK90" i="3"/>
  <c r="II90" i="3"/>
  <c r="IG90" i="3"/>
  <c r="IE90" i="3"/>
  <c r="IA90" i="3"/>
  <c r="HW90" i="3"/>
  <c r="HU90" i="3"/>
  <c r="HQ90" i="3"/>
  <c r="HH90" i="3"/>
  <c r="HF90" i="3"/>
  <c r="HD90" i="3"/>
  <c r="HB90" i="3"/>
  <c r="GZ90" i="3"/>
  <c r="GV90" i="3"/>
  <c r="GQ90" i="3"/>
  <c r="GO90" i="3"/>
  <c r="GM90" i="3"/>
  <c r="GG90" i="3"/>
  <c r="GE90" i="3"/>
  <c r="GC90" i="3"/>
  <c r="GA90" i="3"/>
  <c r="FY90" i="3"/>
  <c r="FW90" i="3"/>
  <c r="FO90" i="3"/>
  <c r="FM90" i="3"/>
  <c r="FK90" i="3"/>
  <c r="FI90" i="3"/>
  <c r="FG90" i="3"/>
  <c r="FE90" i="3"/>
  <c r="FC90" i="3"/>
  <c r="EW90" i="3"/>
  <c r="EU90" i="3"/>
  <c r="ES90" i="3"/>
  <c r="EK90" i="3"/>
  <c r="EG90" i="3"/>
  <c r="EE90" i="3"/>
  <c r="EZ90" i="3" s="1"/>
  <c r="EB90" i="3"/>
  <c r="DX90" i="3"/>
  <c r="DR90" i="3"/>
  <c r="DP90" i="3"/>
  <c r="DN90" i="3"/>
  <c r="DL90" i="3"/>
  <c r="DH90" i="3"/>
  <c r="DE90" i="3"/>
  <c r="DC90" i="3"/>
  <c r="DA90" i="3"/>
  <c r="CW90" i="3"/>
  <c r="CU90" i="3"/>
  <c r="CS90" i="3"/>
  <c r="CO90" i="3"/>
  <c r="CM90" i="3"/>
  <c r="CJ90" i="3"/>
  <c r="CF90" i="3"/>
  <c r="CD90" i="3"/>
  <c r="BZ90" i="3"/>
  <c r="BX90" i="3"/>
  <c r="BV90" i="3"/>
  <c r="BT90" i="3"/>
  <c r="BO90" i="3"/>
  <c r="BM90" i="3"/>
  <c r="BK90" i="3"/>
  <c r="BI90" i="3"/>
  <c r="BG90" i="3"/>
  <c r="BE90" i="3"/>
  <c r="BC90" i="3"/>
  <c r="BA90" i="3"/>
  <c r="AY90" i="3"/>
  <c r="AW90" i="3"/>
  <c r="AT90" i="3"/>
  <c r="AR90" i="3"/>
  <c r="AP90" i="3"/>
  <c r="AN90" i="3"/>
  <c r="AL90" i="3"/>
  <c r="AJ90" i="3"/>
  <c r="AF90" i="3"/>
  <c r="AD90" i="3"/>
  <c r="Z90" i="3"/>
  <c r="V90" i="3"/>
  <c r="P90" i="3"/>
  <c r="L90" i="3"/>
  <c r="J90" i="3"/>
  <c r="F90" i="3"/>
  <c r="JN89" i="3"/>
  <c r="JQ89" i="3"/>
  <c r="IO89" i="3"/>
  <c r="KK89" i="3"/>
  <c r="ED89" i="3"/>
  <c r="DG89" i="3"/>
  <c r="KM89" i="3"/>
  <c r="BQ89" i="3"/>
  <c r="JU89" i="3"/>
  <c r="AV89" i="3"/>
  <c r="KI89" i="3"/>
  <c r="KG89" i="3"/>
  <c r="KE89" i="3"/>
  <c r="JN88" i="3"/>
  <c r="IO88" i="3"/>
  <c r="GS88" i="3"/>
  <c r="FV88" i="3"/>
  <c r="EZ88" i="3"/>
  <c r="KK88" i="3"/>
  <c r="ED88" i="3"/>
  <c r="DG88" i="3"/>
  <c r="KC88" i="3"/>
  <c r="JU88" i="3"/>
  <c r="KO88" i="3"/>
  <c r="JS88" i="3"/>
  <c r="AV88" i="3"/>
  <c r="KI88" i="3"/>
  <c r="KE88" i="3"/>
  <c r="KA88" i="3"/>
  <c r="JB83" i="3"/>
  <c r="JN87" i="3"/>
  <c r="IM83" i="3"/>
  <c r="HH83" i="3"/>
  <c r="HP87" i="3"/>
  <c r="GC83" i="3"/>
  <c r="FO83" i="3"/>
  <c r="EK83" i="3"/>
  <c r="ED87" i="3"/>
  <c r="CQ83" i="3"/>
  <c r="CB83" i="3"/>
  <c r="BM83" i="3"/>
  <c r="KO87" i="3"/>
  <c r="AH83" i="3"/>
  <c r="AV87" i="3"/>
  <c r="JU87" i="3"/>
  <c r="KM87" i="3"/>
  <c r="KI87" i="3"/>
  <c r="KG87" i="3"/>
  <c r="KC87" i="3"/>
  <c r="KA87" i="3"/>
  <c r="KO86" i="3"/>
  <c r="JH83" i="3"/>
  <c r="IC83" i="3"/>
  <c r="JQ86" i="3"/>
  <c r="IO86" i="3"/>
  <c r="HN83" i="3"/>
  <c r="GI83" i="3"/>
  <c r="GS86" i="3"/>
  <c r="FU83" i="3"/>
  <c r="EQ83" i="3"/>
  <c r="EB83" i="3"/>
  <c r="KK86" i="3"/>
  <c r="CW83" i="3"/>
  <c r="CH83" i="3"/>
  <c r="BQ86" i="3"/>
  <c r="AN83" i="3"/>
  <c r="AV86" i="3"/>
  <c r="X83" i="3"/>
  <c r="KM86" i="3"/>
  <c r="KI86" i="3"/>
  <c r="KG86" i="3"/>
  <c r="KK85" i="3"/>
  <c r="JQ85" i="3"/>
  <c r="IZ83" i="3"/>
  <c r="IX83" i="3"/>
  <c r="IK83" i="3"/>
  <c r="II83" i="3"/>
  <c r="HU83" i="3"/>
  <c r="HF83" i="3"/>
  <c r="HD83" i="3"/>
  <c r="GO83" i="3"/>
  <c r="FY83" i="3"/>
  <c r="GS85" i="3"/>
  <c r="FK83" i="3"/>
  <c r="FV85" i="3"/>
  <c r="EW83" i="3"/>
  <c r="EG83" i="3"/>
  <c r="DR83" i="3"/>
  <c r="DC83" i="3"/>
  <c r="BX83" i="3"/>
  <c r="BI83" i="3"/>
  <c r="AV85" i="3"/>
  <c r="KM85" i="3"/>
  <c r="KI85" i="3"/>
  <c r="KG85" i="3"/>
  <c r="KC85" i="3"/>
  <c r="KA85" i="3"/>
  <c r="Y85" i="3"/>
  <c r="KK84" i="3"/>
  <c r="JJ83" i="3"/>
  <c r="JF83" i="3"/>
  <c r="JD83" i="3"/>
  <c r="JQ84" i="3"/>
  <c r="IT83" i="3"/>
  <c r="IE83" i="3"/>
  <c r="IA83" i="3"/>
  <c r="HY83" i="3"/>
  <c r="HL83" i="3"/>
  <c r="HJ83" i="3"/>
  <c r="GZ83" i="3"/>
  <c r="GV83" i="3"/>
  <c r="GQ83" i="3"/>
  <c r="GK83" i="3"/>
  <c r="GG83" i="3"/>
  <c r="GE83" i="3"/>
  <c r="GA83" i="3"/>
  <c r="FS83" i="3"/>
  <c r="FQ83" i="3"/>
  <c r="FM83" i="3"/>
  <c r="FG83" i="3"/>
  <c r="FC83" i="3"/>
  <c r="EY83" i="3"/>
  <c r="ES83" i="3"/>
  <c r="EO83" i="3"/>
  <c r="EM83" i="3"/>
  <c r="EI83" i="3"/>
  <c r="EZ84" i="3"/>
  <c r="DZ83" i="3"/>
  <c r="DX83" i="3"/>
  <c r="DT83" i="3"/>
  <c r="DN83" i="3"/>
  <c r="DJ83" i="3"/>
  <c r="DE83" i="3"/>
  <c r="CY83" i="3"/>
  <c r="CU83" i="3"/>
  <c r="CS83" i="3"/>
  <c r="CO83" i="3"/>
  <c r="CJ83" i="3"/>
  <c r="CF83" i="3"/>
  <c r="CD83" i="3"/>
  <c r="BZ83" i="3"/>
  <c r="BT83" i="3"/>
  <c r="BO83" i="3"/>
  <c r="BK83" i="3"/>
  <c r="BE83" i="3"/>
  <c r="BA83" i="3"/>
  <c r="KO84" i="3"/>
  <c r="AP83" i="3"/>
  <c r="AL83" i="3"/>
  <c r="AJ83" i="3"/>
  <c r="AV84" i="3"/>
  <c r="Z83" i="3"/>
  <c r="V83" i="3"/>
  <c r="JS84" i="3"/>
  <c r="L83" i="3"/>
  <c r="J83" i="3"/>
  <c r="F83" i="3"/>
  <c r="JO83" i="3"/>
  <c r="JL83" i="3"/>
  <c r="IV83" i="3"/>
  <c r="IG83" i="3"/>
  <c r="HQ83" i="3"/>
  <c r="HB83" i="3"/>
  <c r="GM83" i="3"/>
  <c r="FW83" i="3"/>
  <c r="FI83" i="3"/>
  <c r="EU83" i="3"/>
  <c r="EE83" i="3"/>
  <c r="DP83" i="3"/>
  <c r="DA83" i="3"/>
  <c r="BV83" i="3"/>
  <c r="BG83" i="3"/>
  <c r="AR83" i="3"/>
  <c r="AF83" i="3"/>
  <c r="AD83" i="3"/>
  <c r="P83" i="3"/>
  <c r="N83" i="3"/>
  <c r="KE82" i="3"/>
  <c r="KC82" i="3"/>
  <c r="JU82" i="3"/>
  <c r="JS82" i="3"/>
  <c r="JW82" i="3" s="1"/>
  <c r="JN82" i="3"/>
  <c r="IO82" i="3"/>
  <c r="HP82" i="3"/>
  <c r="GS82" i="3"/>
  <c r="FV82" i="3"/>
  <c r="EZ82" i="3"/>
  <c r="ED82" i="3"/>
  <c r="DG82" i="3"/>
  <c r="CL82" i="3"/>
  <c r="KO82" i="3"/>
  <c r="BQ82" i="3"/>
  <c r="AV82" i="3"/>
  <c r="KA82" i="3"/>
  <c r="Y82" i="3"/>
  <c r="JN81" i="3"/>
  <c r="JQ81" i="3"/>
  <c r="JW81" i="3" s="1"/>
  <c r="KK81" i="3"/>
  <c r="ED81" i="3"/>
  <c r="CL81" i="3"/>
  <c r="JU81" i="3"/>
  <c r="KC81" i="3"/>
  <c r="KA81" i="3"/>
  <c r="KI81" i="3"/>
  <c r="JS81" i="3"/>
  <c r="KE81" i="3"/>
  <c r="JY81" i="3"/>
  <c r="KK80" i="3"/>
  <c r="JQ80" i="3"/>
  <c r="HP80" i="3"/>
  <c r="KM80" i="3"/>
  <c r="CL80" i="3"/>
  <c r="BQ80" i="3"/>
  <c r="JU80" i="3"/>
  <c r="KA80" i="3"/>
  <c r="KG79" i="3"/>
  <c r="JQ79" i="3"/>
  <c r="GS79" i="3"/>
  <c r="EZ79" i="3"/>
  <c r="DG79" i="3"/>
  <c r="CL79" i="3"/>
  <c r="BQ79" i="3"/>
  <c r="KO79" i="3"/>
  <c r="KE79" i="3"/>
  <c r="AV79" i="3"/>
  <c r="KC79" i="3"/>
  <c r="JY79" i="3"/>
  <c r="JQ78" i="3"/>
  <c r="HP78" i="3"/>
  <c r="GS78" i="3"/>
  <c r="FV78" i="3"/>
  <c r="ED78" i="3"/>
  <c r="DG78" i="3"/>
  <c r="JU78" i="3"/>
  <c r="CL78" i="3"/>
  <c r="BQ78" i="3"/>
  <c r="KO78" i="3"/>
  <c r="AV78" i="3"/>
  <c r="KE78" i="3"/>
  <c r="KC78" i="3"/>
  <c r="KA78" i="3"/>
  <c r="JN77" i="3"/>
  <c r="IO77" i="3"/>
  <c r="HP77" i="3"/>
  <c r="GS77" i="3"/>
  <c r="FV77" i="3"/>
  <c r="EZ77" i="3"/>
  <c r="KK77" i="3"/>
  <c r="ED77" i="3"/>
  <c r="DG77" i="3"/>
  <c r="CL77" i="3"/>
  <c r="BQ77" i="3"/>
  <c r="JU77" i="3"/>
  <c r="KO77" i="3"/>
  <c r="AV77" i="3"/>
  <c r="KI77" i="3"/>
  <c r="JS77" i="3"/>
  <c r="KE77" i="3"/>
  <c r="KA77" i="3"/>
  <c r="JY77" i="3"/>
  <c r="JN76" i="3"/>
  <c r="JQ76" i="3"/>
  <c r="IO76" i="3"/>
  <c r="HP76" i="3"/>
  <c r="GS76" i="3"/>
  <c r="FV76" i="3"/>
  <c r="EZ76" i="3"/>
  <c r="KK76" i="3"/>
  <c r="ED76" i="3"/>
  <c r="DG76" i="3"/>
  <c r="CL76" i="3"/>
  <c r="BQ76" i="3"/>
  <c r="JU76" i="3"/>
  <c r="KO76" i="3"/>
  <c r="KE76" i="3"/>
  <c r="AV76" i="3"/>
  <c r="KM76" i="3"/>
  <c r="KI76" i="3"/>
  <c r="JS76" i="3"/>
  <c r="KG76" i="3"/>
  <c r="KC76" i="3"/>
  <c r="KA76" i="3"/>
  <c r="JY76" i="3"/>
  <c r="JN75" i="3"/>
  <c r="JQ75" i="3"/>
  <c r="IO75" i="3"/>
  <c r="HP75" i="3"/>
  <c r="GS75" i="3"/>
  <c r="FV75" i="3"/>
  <c r="EZ75" i="3"/>
  <c r="KK75" i="3"/>
  <c r="ED75" i="3"/>
  <c r="DG75" i="3"/>
  <c r="CL75" i="3"/>
  <c r="BQ75" i="3"/>
  <c r="JU75" i="3"/>
  <c r="KO75" i="3"/>
  <c r="AV75" i="3"/>
  <c r="KM75" i="3"/>
  <c r="KI75" i="3"/>
  <c r="JS75" i="3"/>
  <c r="KG75" i="3"/>
  <c r="KE75" i="3"/>
  <c r="KC75" i="3"/>
  <c r="KA75" i="3"/>
  <c r="JY75" i="3"/>
  <c r="JW74" i="3"/>
  <c r="JN74" i="3"/>
  <c r="JQ74" i="3"/>
  <c r="IO74" i="3"/>
  <c r="HP74" i="3"/>
  <c r="GS74" i="3"/>
  <c r="FQ73" i="3"/>
  <c r="FV74" i="3"/>
  <c r="EY73" i="3"/>
  <c r="EM73" i="3"/>
  <c r="EI73" i="3"/>
  <c r="EZ74" i="3"/>
  <c r="DX73" i="3"/>
  <c r="KK74" i="3"/>
  <c r="DT73" i="3"/>
  <c r="ED74" i="3"/>
  <c r="DE73" i="3"/>
  <c r="CU73" i="3"/>
  <c r="CS73" i="3"/>
  <c r="CO73" i="3"/>
  <c r="DG74" i="3"/>
  <c r="CF73" i="3"/>
  <c r="CD73" i="3"/>
  <c r="BZ73" i="3"/>
  <c r="KE74" i="3"/>
  <c r="CL74" i="3"/>
  <c r="BO73" i="3"/>
  <c r="BM73" i="3"/>
  <c r="BK73" i="3"/>
  <c r="BG73" i="3"/>
  <c r="BA73" i="3"/>
  <c r="AY73" i="3"/>
  <c r="AW73" i="3"/>
  <c r="JU74" i="3"/>
  <c r="KO74" i="3"/>
  <c r="AL73" i="3"/>
  <c r="AJ73" i="3"/>
  <c r="AH73" i="3"/>
  <c r="AV74" i="3"/>
  <c r="AB73" i="3"/>
  <c r="X73" i="3"/>
  <c r="V73" i="3"/>
  <c r="KM74" i="3"/>
  <c r="R73" i="3"/>
  <c r="JS74" i="3"/>
  <c r="KG74" i="3"/>
  <c r="KC74" i="3"/>
  <c r="KA74" i="3"/>
  <c r="JY74" i="3"/>
  <c r="JO73" i="3"/>
  <c r="JL73" i="3"/>
  <c r="JJ73" i="3"/>
  <c r="JH73" i="3"/>
  <c r="JF73" i="3"/>
  <c r="JD73" i="3"/>
  <c r="JB73" i="3"/>
  <c r="IZ73" i="3"/>
  <c r="IX73" i="3"/>
  <c r="IV73" i="3"/>
  <c r="IT73" i="3"/>
  <c r="JN73" i="3" s="1"/>
  <c r="IR73" i="3"/>
  <c r="IP73" i="3"/>
  <c r="IM73" i="3"/>
  <c r="IK73" i="3"/>
  <c r="II73" i="3"/>
  <c r="IG73" i="3"/>
  <c r="IE73" i="3"/>
  <c r="IC73" i="3"/>
  <c r="IA73" i="3"/>
  <c r="HY73" i="3"/>
  <c r="HW73" i="3"/>
  <c r="HU73" i="3"/>
  <c r="HS73" i="3"/>
  <c r="HQ73" i="3"/>
  <c r="IO73" i="3" s="1"/>
  <c r="HN73" i="3"/>
  <c r="HL73" i="3"/>
  <c r="HJ73" i="3"/>
  <c r="HH73" i="3"/>
  <c r="HF73" i="3"/>
  <c r="HD73" i="3"/>
  <c r="HB73" i="3"/>
  <c r="GZ73" i="3"/>
  <c r="HP73" i="3" s="1"/>
  <c r="GX73" i="3"/>
  <c r="GV73" i="3"/>
  <c r="GT73" i="3"/>
  <c r="GQ73" i="3"/>
  <c r="GO73" i="3"/>
  <c r="GM73" i="3"/>
  <c r="GK73" i="3"/>
  <c r="GI73" i="3"/>
  <c r="GG73" i="3"/>
  <c r="GE73" i="3"/>
  <c r="GC73" i="3"/>
  <c r="GA73" i="3"/>
  <c r="FY73" i="3"/>
  <c r="FW73" i="3"/>
  <c r="GS73" i="3" s="1"/>
  <c r="FU73" i="3"/>
  <c r="FS73" i="3"/>
  <c r="FO73" i="3"/>
  <c r="FM73" i="3"/>
  <c r="FK73" i="3"/>
  <c r="FI73" i="3"/>
  <c r="FG73" i="3"/>
  <c r="FE73" i="3"/>
  <c r="FC73" i="3"/>
  <c r="EW73" i="3"/>
  <c r="EU73" i="3"/>
  <c r="ES73" i="3"/>
  <c r="EQ73" i="3"/>
  <c r="EO73" i="3"/>
  <c r="EK73" i="3"/>
  <c r="EG73" i="3"/>
  <c r="EE73" i="3"/>
  <c r="EB73" i="3"/>
  <c r="DZ73" i="3"/>
  <c r="DV73" i="3"/>
  <c r="DR73" i="3"/>
  <c r="DP73" i="3"/>
  <c r="DN73" i="3"/>
  <c r="DL73" i="3"/>
  <c r="DJ73" i="3"/>
  <c r="DC73" i="3"/>
  <c r="DA73" i="3"/>
  <c r="CY73" i="3"/>
  <c r="CW73" i="3"/>
  <c r="CQ73" i="3"/>
  <c r="CM73" i="3"/>
  <c r="DG73" i="3" s="1"/>
  <c r="CJ73" i="3"/>
  <c r="CH73" i="3"/>
  <c r="CB73" i="3"/>
  <c r="BX73" i="3"/>
  <c r="BT73" i="3"/>
  <c r="BR73" i="3"/>
  <c r="BI73" i="3"/>
  <c r="BE73" i="3"/>
  <c r="BC73" i="3"/>
  <c r="AT73" i="3"/>
  <c r="AP73" i="3"/>
  <c r="AN73" i="3"/>
  <c r="AD73" i="3"/>
  <c r="Z73" i="3"/>
  <c r="P73" i="3"/>
  <c r="L73" i="3"/>
  <c r="J73" i="3"/>
  <c r="JU72" i="3"/>
  <c r="JN72" i="3"/>
  <c r="IO72" i="3"/>
  <c r="HP72" i="3"/>
  <c r="GS72" i="3"/>
  <c r="FV72" i="3"/>
  <c r="EZ72" i="3"/>
  <c r="ED72" i="3"/>
  <c r="KE72" i="3"/>
  <c r="DG72" i="3"/>
  <c r="CL72" i="3"/>
  <c r="KO72" i="3"/>
  <c r="BQ72" i="3"/>
  <c r="AV72" i="3"/>
  <c r="Y72" i="3"/>
  <c r="JS72" i="3"/>
  <c r="KC72" i="3"/>
  <c r="KA72" i="3"/>
  <c r="JY72" i="3"/>
  <c r="KO71" i="3"/>
  <c r="JU71" i="3"/>
  <c r="JN71" i="3"/>
  <c r="IO71" i="3"/>
  <c r="HP71" i="3"/>
  <c r="GS71" i="3"/>
  <c r="FV71" i="3"/>
  <c r="EZ71" i="3"/>
  <c r="ED71" i="3"/>
  <c r="DG71" i="3"/>
  <c r="CL71" i="3"/>
  <c r="BQ71" i="3"/>
  <c r="AV71" i="3"/>
  <c r="JS71" i="3"/>
  <c r="KE71" i="3"/>
  <c r="KC71" i="3"/>
  <c r="KA71" i="3"/>
  <c r="Y71" i="3"/>
  <c r="JU70" i="3"/>
  <c r="JN70" i="3"/>
  <c r="IO70" i="3"/>
  <c r="HP70" i="3"/>
  <c r="GS70" i="3"/>
  <c r="FV70" i="3"/>
  <c r="EZ70" i="3"/>
  <c r="ED70" i="3"/>
  <c r="DG70" i="3"/>
  <c r="CL70" i="3"/>
  <c r="KO70" i="3"/>
  <c r="BQ70" i="3"/>
  <c r="AV70" i="3"/>
  <c r="JS70" i="3"/>
  <c r="JW70" i="3" s="1"/>
  <c r="KE70" i="3"/>
  <c r="KC70" i="3"/>
  <c r="KA70" i="3"/>
  <c r="JY70" i="3"/>
  <c r="JU69" i="3"/>
  <c r="JN69" i="3"/>
  <c r="IO69" i="3"/>
  <c r="HP69" i="3"/>
  <c r="GS69" i="3"/>
  <c r="FV69" i="3"/>
  <c r="EZ69" i="3"/>
  <c r="JS69" i="3"/>
  <c r="ED69" i="3"/>
  <c r="DG69" i="3"/>
  <c r="CL69" i="3"/>
  <c r="KO69" i="3"/>
  <c r="BQ69" i="3"/>
  <c r="AV69" i="3"/>
  <c r="KE69" i="3"/>
  <c r="KC69" i="3"/>
  <c r="KA69" i="3"/>
  <c r="JY69" i="3"/>
  <c r="KQ69" i="3" s="1"/>
  <c r="JU68" i="3"/>
  <c r="JS68" i="3"/>
  <c r="JW68" i="3"/>
  <c r="JN68" i="3"/>
  <c r="IO68" i="3"/>
  <c r="HP68" i="3"/>
  <c r="GS68" i="3"/>
  <c r="FV68" i="3"/>
  <c r="EZ68" i="3"/>
  <c r="ED68" i="3"/>
  <c r="DG68" i="3"/>
  <c r="CL68" i="3"/>
  <c r="KO68" i="3"/>
  <c r="BQ68" i="3"/>
  <c r="AV68" i="3"/>
  <c r="KE68" i="3"/>
  <c r="KC68" i="3"/>
  <c r="KA68" i="3"/>
  <c r="Y68" i="3"/>
  <c r="JU67" i="3"/>
  <c r="JN67" i="3"/>
  <c r="IO67" i="3"/>
  <c r="HP67" i="3"/>
  <c r="GS67" i="3"/>
  <c r="FV67" i="3"/>
  <c r="EZ67" i="3"/>
  <c r="ED67" i="3"/>
  <c r="KC67" i="3"/>
  <c r="DG67" i="3"/>
  <c r="CL67" i="3"/>
  <c r="KO67" i="3"/>
  <c r="BQ67" i="3"/>
  <c r="AV67" i="3"/>
  <c r="JS67" i="3"/>
  <c r="JW67" i="3" s="1"/>
  <c r="KE67" i="3"/>
  <c r="KA67" i="3"/>
  <c r="JY67" i="3"/>
  <c r="KQ67" i="3" s="1"/>
  <c r="JU66" i="3"/>
  <c r="JN66" i="3"/>
  <c r="IO66" i="3"/>
  <c r="HP66" i="3"/>
  <c r="GS66" i="3"/>
  <c r="FV66" i="3"/>
  <c r="EZ66" i="3"/>
  <c r="JS66" i="3"/>
  <c r="ED66" i="3"/>
  <c r="DG66" i="3"/>
  <c r="CL66" i="3"/>
  <c r="KO66" i="3"/>
  <c r="BQ66" i="3"/>
  <c r="AV66" i="3"/>
  <c r="KE66" i="3"/>
  <c r="KC66" i="3"/>
  <c r="KA66" i="3"/>
  <c r="Y66" i="3"/>
  <c r="JU65" i="3"/>
  <c r="JN65" i="3"/>
  <c r="IO65" i="3"/>
  <c r="HP65" i="3"/>
  <c r="GS65" i="3"/>
  <c r="FV65" i="3"/>
  <c r="EZ65" i="3"/>
  <c r="ED65" i="3"/>
  <c r="CQ63" i="3"/>
  <c r="DG65" i="3"/>
  <c r="BX63" i="3"/>
  <c r="CL65" i="3"/>
  <c r="KO65" i="3"/>
  <c r="BG63" i="3"/>
  <c r="BQ65" i="3"/>
  <c r="AV65" i="3"/>
  <c r="JY65" i="3"/>
  <c r="JS65" i="3"/>
  <c r="KE65" i="3"/>
  <c r="KC65" i="3"/>
  <c r="KA65" i="3"/>
  <c r="JU64" i="3"/>
  <c r="JH63" i="3"/>
  <c r="JN64" i="3"/>
  <c r="HU63" i="3"/>
  <c r="IO63" i="3" s="1"/>
  <c r="IO64" i="3"/>
  <c r="HF63" i="3"/>
  <c r="HD63" i="3"/>
  <c r="HP64" i="3"/>
  <c r="GO63" i="3"/>
  <c r="GI63" i="3"/>
  <c r="GS64" i="3"/>
  <c r="FS63" i="3"/>
  <c r="FM63" i="3"/>
  <c r="FV64" i="3"/>
  <c r="EK63" i="3"/>
  <c r="EI63" i="3"/>
  <c r="EZ64" i="3"/>
  <c r="DR63" i="3"/>
  <c r="DN63" i="3"/>
  <c r="ED64" i="3"/>
  <c r="CY63" i="3"/>
  <c r="CW63" i="3"/>
  <c r="DG64" i="3"/>
  <c r="CH63" i="3"/>
  <c r="CD63" i="3"/>
  <c r="KA64" i="3"/>
  <c r="CL64" i="3"/>
  <c r="BO63" i="3"/>
  <c r="BM63" i="3"/>
  <c r="KE64" i="3"/>
  <c r="AW63" i="3"/>
  <c r="AV64" i="3"/>
  <c r="JS64" i="3"/>
  <c r="JS63" i="3" s="1"/>
  <c r="Y64" i="3"/>
  <c r="H63" i="3"/>
  <c r="JY64" i="3"/>
  <c r="JU63" i="3"/>
  <c r="JO63" i="3"/>
  <c r="JJ63" i="3"/>
  <c r="IT63" i="3"/>
  <c r="JN63" i="3" s="1"/>
  <c r="IR63" i="3"/>
  <c r="IP63" i="3"/>
  <c r="IM63" i="3"/>
  <c r="II63" i="3"/>
  <c r="IE63" i="3"/>
  <c r="HS63" i="3"/>
  <c r="HQ63" i="3"/>
  <c r="HN63" i="3"/>
  <c r="HL63" i="3"/>
  <c r="HJ63" i="3"/>
  <c r="GZ63" i="3"/>
  <c r="GX63" i="3"/>
  <c r="GV63" i="3"/>
  <c r="GT63" i="3"/>
  <c r="HP63" i="3" s="1"/>
  <c r="GQ63" i="3"/>
  <c r="GC63" i="3"/>
  <c r="GA63" i="3"/>
  <c r="FY63" i="3"/>
  <c r="FW63" i="3"/>
  <c r="GS63" i="3" s="1"/>
  <c r="FU63" i="3"/>
  <c r="FG63" i="3"/>
  <c r="FE63" i="3"/>
  <c r="FC63" i="3"/>
  <c r="FA63" i="3"/>
  <c r="FV63" i="3" s="1"/>
  <c r="EO63" i="3"/>
  <c r="EG63" i="3"/>
  <c r="EZ63" i="3" s="1"/>
  <c r="EE63" i="3"/>
  <c r="EB63" i="3"/>
  <c r="DZ63" i="3"/>
  <c r="DT63" i="3"/>
  <c r="DL63" i="3"/>
  <c r="DJ63" i="3"/>
  <c r="DH63" i="3"/>
  <c r="DE63" i="3"/>
  <c r="DC63" i="3"/>
  <c r="CS63" i="3"/>
  <c r="CO63" i="3"/>
  <c r="CM63" i="3"/>
  <c r="CJ63" i="3"/>
  <c r="CB63" i="3"/>
  <c r="BV63" i="3"/>
  <c r="BT63" i="3"/>
  <c r="BR63" i="3"/>
  <c r="BI63" i="3"/>
  <c r="BC63" i="3"/>
  <c r="BA63" i="3"/>
  <c r="AY63" i="3"/>
  <c r="AN63" i="3"/>
  <c r="AL63" i="3"/>
  <c r="AF63" i="3"/>
  <c r="AD63" i="3"/>
  <c r="AB63" i="3"/>
  <c r="L63" i="3"/>
  <c r="F63" i="3"/>
  <c r="JW62" i="3"/>
  <c r="JN62" i="3"/>
  <c r="JQ62" i="3"/>
  <c r="IO62" i="3"/>
  <c r="HP62" i="3"/>
  <c r="GS62" i="3"/>
  <c r="FV62" i="3"/>
  <c r="EZ62" i="3"/>
  <c r="KK62" i="3"/>
  <c r="ED62" i="3"/>
  <c r="DG62" i="3"/>
  <c r="CL62" i="3"/>
  <c r="BQ62" i="3"/>
  <c r="JU62" i="3"/>
  <c r="KO62" i="3"/>
  <c r="KC62" i="3"/>
  <c r="AV62" i="3"/>
  <c r="KM62" i="3"/>
  <c r="KI62" i="3"/>
  <c r="JS62" i="3"/>
  <c r="KG62" i="3"/>
  <c r="KE62" i="3"/>
  <c r="KA62" i="3"/>
  <c r="JY62" i="3"/>
  <c r="KM61" i="3"/>
  <c r="JN61" i="3"/>
  <c r="JQ61" i="3"/>
  <c r="IO61" i="3"/>
  <c r="HP61" i="3"/>
  <c r="GS61" i="3"/>
  <c r="FV61" i="3"/>
  <c r="KK61" i="3"/>
  <c r="EZ61" i="3"/>
  <c r="ED61" i="3"/>
  <c r="DG61" i="3"/>
  <c r="CL61" i="3"/>
  <c r="BQ61" i="3"/>
  <c r="JU61" i="3"/>
  <c r="KO61" i="3"/>
  <c r="AV61" i="3"/>
  <c r="KI61" i="3"/>
  <c r="JS61" i="3"/>
  <c r="KG61" i="3"/>
  <c r="KE61" i="3"/>
  <c r="Y61" i="3"/>
  <c r="KA61" i="3"/>
  <c r="JY61" i="3"/>
  <c r="KG60" i="3"/>
  <c r="JN60" i="3"/>
  <c r="JQ60" i="3"/>
  <c r="IO60" i="3"/>
  <c r="HP60" i="3"/>
  <c r="GS60" i="3"/>
  <c r="FV60" i="3"/>
  <c r="EZ60" i="3"/>
  <c r="KK60" i="3"/>
  <c r="ED60" i="3"/>
  <c r="DG60" i="3"/>
  <c r="CL60" i="3"/>
  <c r="BQ60" i="3"/>
  <c r="JU60" i="3"/>
  <c r="KO60" i="3"/>
  <c r="AV60" i="3"/>
  <c r="KM60" i="3"/>
  <c r="KI60" i="3"/>
  <c r="JS60" i="3"/>
  <c r="KE60" i="3"/>
  <c r="KC60" i="3"/>
  <c r="KA60" i="3"/>
  <c r="JY60" i="3"/>
  <c r="JN59" i="3"/>
  <c r="JQ59" i="3"/>
  <c r="IO59" i="3"/>
  <c r="HP59" i="3"/>
  <c r="GS59" i="3"/>
  <c r="FV59" i="3"/>
  <c r="EZ59" i="3"/>
  <c r="KK59" i="3"/>
  <c r="ED59" i="3"/>
  <c r="DG59" i="3"/>
  <c r="CL59" i="3"/>
  <c r="BQ59" i="3"/>
  <c r="JU59" i="3"/>
  <c r="KO59" i="3"/>
  <c r="KA59" i="3"/>
  <c r="AV59" i="3"/>
  <c r="KM59" i="3"/>
  <c r="KI59" i="3"/>
  <c r="JS59" i="3"/>
  <c r="KG59" i="3"/>
  <c r="KE59" i="3"/>
  <c r="JY59" i="3"/>
  <c r="KK58" i="3"/>
  <c r="IO58" i="3"/>
  <c r="JQ58" i="3"/>
  <c r="HP58" i="3"/>
  <c r="GS58" i="3"/>
  <c r="FV58" i="3"/>
  <c r="EZ58" i="3"/>
  <c r="CL58" i="3"/>
  <c r="KO58" i="3"/>
  <c r="AV58" i="3"/>
  <c r="JU58" i="3"/>
  <c r="KM58" i="3"/>
  <c r="JS58" i="3"/>
  <c r="KC58" i="3"/>
  <c r="KA58" i="3"/>
  <c r="JY58" i="3"/>
  <c r="JN57" i="3"/>
  <c r="JQ57" i="3"/>
  <c r="HP57" i="3"/>
  <c r="GS57" i="3"/>
  <c r="FV57" i="3"/>
  <c r="EZ57" i="3"/>
  <c r="KK57" i="3"/>
  <c r="ED57" i="3"/>
  <c r="DC56" i="3"/>
  <c r="CM56" i="3"/>
  <c r="DG56" i="3" s="1"/>
  <c r="BX56" i="3"/>
  <c r="CL57" i="3"/>
  <c r="BI56" i="3"/>
  <c r="BQ57" i="3"/>
  <c r="JU57" i="3"/>
  <c r="JU56" i="3" s="1"/>
  <c r="KO57" i="3"/>
  <c r="AN56" i="3"/>
  <c r="AD56" i="3"/>
  <c r="AV57" i="3"/>
  <c r="KM57" i="3"/>
  <c r="JS57" i="3"/>
  <c r="JS56" i="3" s="1"/>
  <c r="KG57" i="3"/>
  <c r="KE57" i="3"/>
  <c r="J56" i="3"/>
  <c r="H56" i="3"/>
  <c r="JY57" i="3"/>
  <c r="JY56" i="3" s="1"/>
  <c r="KK56" i="3"/>
  <c r="JO56" i="3"/>
  <c r="JL56" i="3"/>
  <c r="JJ56" i="3"/>
  <c r="JH56" i="3"/>
  <c r="JF56" i="3"/>
  <c r="JD56" i="3"/>
  <c r="JB56" i="3"/>
  <c r="IZ56" i="3"/>
  <c r="IX56" i="3"/>
  <c r="IV56" i="3"/>
  <c r="IT56" i="3"/>
  <c r="IR56" i="3"/>
  <c r="IP56" i="3"/>
  <c r="JN56" i="3" s="1"/>
  <c r="IM56" i="3"/>
  <c r="IK56" i="3"/>
  <c r="II56" i="3"/>
  <c r="IG56" i="3"/>
  <c r="IE56" i="3"/>
  <c r="IC56" i="3"/>
  <c r="IA56" i="3"/>
  <c r="HY56" i="3"/>
  <c r="HW56" i="3"/>
  <c r="HU56" i="3"/>
  <c r="HS56" i="3"/>
  <c r="HQ56" i="3"/>
  <c r="IO56" i="3" s="1"/>
  <c r="HN56" i="3"/>
  <c r="HL56" i="3"/>
  <c r="HJ56" i="3"/>
  <c r="HH56" i="3"/>
  <c r="HF56" i="3"/>
  <c r="HD56" i="3"/>
  <c r="HB56" i="3"/>
  <c r="GZ56" i="3"/>
  <c r="GX56" i="3"/>
  <c r="HP56" i="3" s="1"/>
  <c r="GV56" i="3"/>
  <c r="GT56" i="3"/>
  <c r="GQ56" i="3"/>
  <c r="GO56" i="3"/>
  <c r="GM56" i="3"/>
  <c r="GK56" i="3"/>
  <c r="GI56" i="3"/>
  <c r="GG56" i="3"/>
  <c r="GE56" i="3"/>
  <c r="GC56" i="3"/>
  <c r="GS56" i="3" s="1"/>
  <c r="GA56" i="3"/>
  <c r="FY56" i="3"/>
  <c r="FW56" i="3"/>
  <c r="FU56" i="3"/>
  <c r="FS56" i="3"/>
  <c r="FQ56" i="3"/>
  <c r="FO56" i="3"/>
  <c r="FM56" i="3"/>
  <c r="FK56" i="3"/>
  <c r="FI56" i="3"/>
  <c r="FG56" i="3"/>
  <c r="FE56" i="3"/>
  <c r="FV56" i="3" s="1"/>
  <c r="FC56" i="3"/>
  <c r="FA56" i="3"/>
  <c r="EY56" i="3"/>
  <c r="EW56" i="3"/>
  <c r="EU56" i="3"/>
  <c r="ES56" i="3"/>
  <c r="EQ56" i="3"/>
  <c r="EO56" i="3"/>
  <c r="EM56" i="3"/>
  <c r="EK56" i="3"/>
  <c r="EZ56" i="3" s="1"/>
  <c r="EI56" i="3"/>
  <c r="EG56" i="3"/>
  <c r="EE56" i="3"/>
  <c r="EB56" i="3"/>
  <c r="DZ56" i="3"/>
  <c r="DX56" i="3"/>
  <c r="DV56" i="3"/>
  <c r="DT56" i="3"/>
  <c r="DR56" i="3"/>
  <c r="DP56" i="3"/>
  <c r="DN56" i="3"/>
  <c r="DL56" i="3"/>
  <c r="ED56" i="3" s="1"/>
  <c r="DJ56" i="3"/>
  <c r="DH56" i="3"/>
  <c r="DE56" i="3"/>
  <c r="DA56" i="3"/>
  <c r="CY56" i="3"/>
  <c r="CW56" i="3"/>
  <c r="CU56" i="3"/>
  <c r="CS56" i="3"/>
  <c r="CQ56" i="3"/>
  <c r="CO56" i="3"/>
  <c r="CJ56" i="3"/>
  <c r="CH56" i="3"/>
  <c r="CF56" i="3"/>
  <c r="CD56" i="3"/>
  <c r="CB56" i="3"/>
  <c r="BZ56" i="3"/>
  <c r="BV56" i="3"/>
  <c r="BT56" i="3"/>
  <c r="BR56" i="3"/>
  <c r="BO56" i="3"/>
  <c r="BM56" i="3"/>
  <c r="BK56" i="3"/>
  <c r="BG56" i="3"/>
  <c r="BE56" i="3"/>
  <c r="BC56" i="3"/>
  <c r="BA56" i="3"/>
  <c r="AY56" i="3"/>
  <c r="AW56" i="3"/>
  <c r="BQ56" i="3" s="1"/>
  <c r="AR56" i="3"/>
  <c r="AP56" i="3"/>
  <c r="AL56" i="3"/>
  <c r="AJ56" i="3"/>
  <c r="AH56" i="3"/>
  <c r="AF56" i="3"/>
  <c r="AB56" i="3"/>
  <c r="Z56" i="3"/>
  <c r="X56" i="3"/>
  <c r="V56" i="3"/>
  <c r="T56" i="3"/>
  <c r="R56" i="3"/>
  <c r="N56" i="3"/>
  <c r="L56" i="3"/>
  <c r="F56" i="3"/>
  <c r="JN55" i="3"/>
  <c r="JQ55" i="3"/>
  <c r="IO55" i="3"/>
  <c r="HP55" i="3"/>
  <c r="GS55" i="3"/>
  <c r="FV55" i="3"/>
  <c r="EZ55" i="3"/>
  <c r="KK55" i="3"/>
  <c r="ED55" i="3"/>
  <c r="DG55" i="3"/>
  <c r="CL55" i="3"/>
  <c r="BQ55" i="3"/>
  <c r="JU55" i="3"/>
  <c r="KO55" i="3"/>
  <c r="AV55" i="3"/>
  <c r="KM55" i="3"/>
  <c r="KI55" i="3"/>
  <c r="JS55" i="3"/>
  <c r="KG55" i="3"/>
  <c r="KE55" i="3"/>
  <c r="KC55" i="3"/>
  <c r="KA55" i="3"/>
  <c r="JY55" i="3"/>
  <c r="JW54" i="3"/>
  <c r="JN54" i="3"/>
  <c r="JQ54" i="3"/>
  <c r="IO54" i="3"/>
  <c r="HP54" i="3"/>
  <c r="GS54" i="3"/>
  <c r="FV54" i="3"/>
  <c r="KK54" i="3"/>
  <c r="EZ54" i="3"/>
  <c r="ED54" i="3"/>
  <c r="DG54" i="3"/>
  <c r="CL54" i="3"/>
  <c r="BQ54" i="3"/>
  <c r="JU54" i="3"/>
  <c r="KO54" i="3"/>
  <c r="AV54" i="3"/>
  <c r="KM54" i="3"/>
  <c r="KI54" i="3"/>
  <c r="JS54" i="3"/>
  <c r="KG54" i="3"/>
  <c r="KE54" i="3"/>
  <c r="KC54" i="3"/>
  <c r="KA54" i="3"/>
  <c r="JY54" i="3"/>
  <c r="JW53" i="3"/>
  <c r="JN53" i="3"/>
  <c r="JQ53" i="3"/>
  <c r="IO53" i="3"/>
  <c r="HP53" i="3"/>
  <c r="GS53" i="3"/>
  <c r="FV53" i="3"/>
  <c r="EZ53" i="3"/>
  <c r="KK53" i="3"/>
  <c r="ED53" i="3"/>
  <c r="DG53" i="3"/>
  <c r="CL53" i="3"/>
  <c r="BQ53" i="3"/>
  <c r="JU53" i="3"/>
  <c r="KO53" i="3"/>
  <c r="AV53" i="3"/>
  <c r="KM53" i="3"/>
  <c r="KI53" i="3"/>
  <c r="JS53" i="3"/>
  <c r="KG53" i="3"/>
  <c r="KE53" i="3"/>
  <c r="KC53" i="3"/>
  <c r="KA53" i="3"/>
  <c r="JY53" i="3"/>
  <c r="JN52" i="3"/>
  <c r="JQ52" i="3"/>
  <c r="IO52" i="3"/>
  <c r="HP52" i="3"/>
  <c r="GS52" i="3"/>
  <c r="FV52" i="3"/>
  <c r="EZ52" i="3"/>
  <c r="KK52" i="3"/>
  <c r="ED52" i="3"/>
  <c r="DG52" i="3"/>
  <c r="CL52" i="3"/>
  <c r="BQ52" i="3"/>
  <c r="JU52" i="3"/>
  <c r="KO52" i="3"/>
  <c r="AV52" i="3"/>
  <c r="KM52" i="3"/>
  <c r="KI52" i="3"/>
  <c r="JS52" i="3"/>
  <c r="KG52" i="3"/>
  <c r="KE52" i="3"/>
  <c r="KC52" i="3"/>
  <c r="KA52" i="3"/>
  <c r="JY52" i="3"/>
  <c r="JN51" i="3"/>
  <c r="IO51" i="3"/>
  <c r="JQ51" i="3"/>
  <c r="HP51" i="3"/>
  <c r="GS51" i="3"/>
  <c r="FV51" i="3"/>
  <c r="EZ51" i="3"/>
  <c r="KK51" i="3"/>
  <c r="ED51" i="3"/>
  <c r="DG51" i="3"/>
  <c r="CL51" i="3"/>
  <c r="BQ51" i="3"/>
  <c r="JU51" i="3"/>
  <c r="KO51" i="3"/>
  <c r="AV51" i="3"/>
  <c r="KM51" i="3"/>
  <c r="KI51" i="3"/>
  <c r="JS51" i="3"/>
  <c r="KG51" i="3"/>
  <c r="KE51" i="3"/>
  <c r="KC51" i="3"/>
  <c r="KA51" i="3"/>
  <c r="JY51" i="3"/>
  <c r="JN50" i="3"/>
  <c r="JQ50" i="3"/>
  <c r="JW50" i="3" s="1"/>
  <c r="IO50" i="3"/>
  <c r="HP50" i="3"/>
  <c r="GS50" i="3"/>
  <c r="FV50" i="3"/>
  <c r="EZ50" i="3"/>
  <c r="KK50" i="3"/>
  <c r="ED50" i="3"/>
  <c r="DG50" i="3"/>
  <c r="CL50" i="3"/>
  <c r="BQ50" i="3"/>
  <c r="JU50" i="3"/>
  <c r="KO50" i="3"/>
  <c r="AV50" i="3"/>
  <c r="KM50" i="3"/>
  <c r="KI50" i="3"/>
  <c r="JS50" i="3"/>
  <c r="KG50" i="3"/>
  <c r="KE50" i="3"/>
  <c r="KC50" i="3"/>
  <c r="KA50" i="3"/>
  <c r="Y50" i="3"/>
  <c r="JN49" i="3"/>
  <c r="JQ49" i="3"/>
  <c r="IO49" i="3"/>
  <c r="HP49" i="3"/>
  <c r="GS49" i="3"/>
  <c r="FV49" i="3"/>
  <c r="EZ49" i="3"/>
  <c r="KK49" i="3"/>
  <c r="ED49" i="3"/>
  <c r="DG49" i="3"/>
  <c r="CL49" i="3"/>
  <c r="BQ49" i="3"/>
  <c r="JU49" i="3"/>
  <c r="KO49" i="3"/>
  <c r="AV49" i="3"/>
  <c r="KM49" i="3"/>
  <c r="KI49" i="3"/>
  <c r="JS49" i="3"/>
  <c r="KG49" i="3"/>
  <c r="KE49" i="3"/>
  <c r="KC49" i="3"/>
  <c r="KA49" i="3"/>
  <c r="JY49" i="3"/>
  <c r="JN48" i="3"/>
  <c r="JQ48" i="3"/>
  <c r="IO48" i="3"/>
  <c r="HP48" i="3"/>
  <c r="GS48" i="3"/>
  <c r="FV48" i="3"/>
  <c r="EZ48" i="3"/>
  <c r="KK48" i="3"/>
  <c r="ED48" i="3"/>
  <c r="DG48" i="3"/>
  <c r="CL48" i="3"/>
  <c r="BQ48" i="3"/>
  <c r="JU48" i="3"/>
  <c r="KO48" i="3"/>
  <c r="AV48" i="3"/>
  <c r="KM48" i="3"/>
  <c r="KI48" i="3"/>
  <c r="JS48" i="3"/>
  <c r="KG48" i="3"/>
  <c r="KE48" i="3"/>
  <c r="KC48" i="3"/>
  <c r="KA48" i="3"/>
  <c r="JY48" i="3"/>
  <c r="JN47" i="3"/>
  <c r="JQ47" i="3"/>
  <c r="IO47" i="3"/>
  <c r="HP47" i="3"/>
  <c r="GS47" i="3"/>
  <c r="FV47" i="3"/>
  <c r="EZ47" i="3"/>
  <c r="KK47" i="3"/>
  <c r="ED47" i="3"/>
  <c r="DG47" i="3"/>
  <c r="CL47" i="3"/>
  <c r="BA46" i="3"/>
  <c r="BQ47" i="3"/>
  <c r="JU47" i="3"/>
  <c r="KO47" i="3"/>
  <c r="AL46" i="3"/>
  <c r="AJ46" i="3"/>
  <c r="AD46" i="3"/>
  <c r="AB46" i="3"/>
  <c r="AV47" i="3"/>
  <c r="X46" i="3"/>
  <c r="V46" i="3"/>
  <c r="KM47" i="3"/>
  <c r="KI47" i="3"/>
  <c r="JS47" i="3"/>
  <c r="KG47" i="3"/>
  <c r="KE47" i="3"/>
  <c r="KE46" i="3" s="1"/>
  <c r="KC47" i="3"/>
  <c r="KA47" i="3"/>
  <c r="JY47" i="3"/>
  <c r="JO46" i="3"/>
  <c r="JL46" i="3"/>
  <c r="JJ46" i="3"/>
  <c r="JH46" i="3"/>
  <c r="JF46" i="3"/>
  <c r="JD46" i="3"/>
  <c r="JB46" i="3"/>
  <c r="IZ46" i="3"/>
  <c r="IX46" i="3"/>
  <c r="IV46" i="3"/>
  <c r="IT46" i="3"/>
  <c r="IR46" i="3"/>
  <c r="JN46" i="3" s="1"/>
  <c r="IP46" i="3"/>
  <c r="IM46" i="3"/>
  <c r="IK46" i="3"/>
  <c r="II46" i="3"/>
  <c r="IG46" i="3"/>
  <c r="IE46" i="3"/>
  <c r="IC46" i="3"/>
  <c r="IA46" i="3"/>
  <c r="HY46" i="3"/>
  <c r="HW46" i="3"/>
  <c r="HU46" i="3"/>
  <c r="HS46" i="3"/>
  <c r="IO46" i="3" s="1"/>
  <c r="HQ46" i="3"/>
  <c r="HN46" i="3"/>
  <c r="HL46" i="3"/>
  <c r="HJ46" i="3"/>
  <c r="HH46" i="3"/>
  <c r="HF46" i="3"/>
  <c r="HD46" i="3"/>
  <c r="HB46" i="3"/>
  <c r="GZ46" i="3"/>
  <c r="GX46" i="3"/>
  <c r="GV46" i="3"/>
  <c r="GT46" i="3"/>
  <c r="HP46" i="3" s="1"/>
  <c r="GQ46" i="3"/>
  <c r="GO46" i="3"/>
  <c r="GM46" i="3"/>
  <c r="GK46" i="3"/>
  <c r="GI46" i="3"/>
  <c r="GG46" i="3"/>
  <c r="GE46" i="3"/>
  <c r="GC46" i="3"/>
  <c r="GS46" i="3" s="1"/>
  <c r="GA46" i="3"/>
  <c r="FY46" i="3"/>
  <c r="FW46" i="3"/>
  <c r="FU46" i="3"/>
  <c r="FS46" i="3"/>
  <c r="FQ46" i="3"/>
  <c r="FO46" i="3"/>
  <c r="FM46" i="3"/>
  <c r="FK46" i="3"/>
  <c r="FI46" i="3"/>
  <c r="FG46" i="3"/>
  <c r="FE46" i="3"/>
  <c r="FC46" i="3"/>
  <c r="FA46" i="3"/>
  <c r="FV46" i="3" s="1"/>
  <c r="EY46" i="3"/>
  <c r="EW46" i="3"/>
  <c r="EU46" i="3"/>
  <c r="ES46" i="3"/>
  <c r="EQ46" i="3"/>
  <c r="EO46" i="3"/>
  <c r="EM46" i="3"/>
  <c r="EK46" i="3"/>
  <c r="EZ46" i="3" s="1"/>
  <c r="EI46" i="3"/>
  <c r="EG46" i="3"/>
  <c r="EE46" i="3"/>
  <c r="EB46" i="3"/>
  <c r="DZ46" i="3"/>
  <c r="DX46" i="3"/>
  <c r="DV46" i="3"/>
  <c r="DT46" i="3"/>
  <c r="DR46" i="3"/>
  <c r="DP46" i="3"/>
  <c r="DN46" i="3"/>
  <c r="DL46" i="3"/>
  <c r="DJ46" i="3"/>
  <c r="DH46" i="3"/>
  <c r="ED46" i="3" s="1"/>
  <c r="DE46" i="3"/>
  <c r="DC46" i="3"/>
  <c r="DA46" i="3"/>
  <c r="CY46" i="3"/>
  <c r="CW46" i="3"/>
  <c r="CU46" i="3"/>
  <c r="CS46" i="3"/>
  <c r="CQ46" i="3"/>
  <c r="DG46" i="3" s="1"/>
  <c r="CO46" i="3"/>
  <c r="CM46" i="3"/>
  <c r="CJ46" i="3"/>
  <c r="CH46" i="3"/>
  <c r="CF46" i="3"/>
  <c r="CD46" i="3"/>
  <c r="CB46" i="3"/>
  <c r="BZ46" i="3"/>
  <c r="BX46" i="3"/>
  <c r="BV46" i="3"/>
  <c r="BT46" i="3"/>
  <c r="BR46" i="3"/>
  <c r="CL46" i="3" s="1"/>
  <c r="BO46" i="3"/>
  <c r="BM46" i="3"/>
  <c r="BK46" i="3"/>
  <c r="BI46" i="3"/>
  <c r="BG46" i="3"/>
  <c r="BE46" i="3"/>
  <c r="BC46" i="3"/>
  <c r="AY46" i="3"/>
  <c r="AW46" i="3"/>
  <c r="BQ46" i="3" s="1"/>
  <c r="AT46" i="3"/>
  <c r="AR46" i="3"/>
  <c r="AP46" i="3"/>
  <c r="AN46" i="3"/>
  <c r="AH46" i="3"/>
  <c r="AF46" i="3"/>
  <c r="Z46" i="3"/>
  <c r="T46" i="3"/>
  <c r="R46" i="3"/>
  <c r="J46" i="3"/>
  <c r="JN45" i="3"/>
  <c r="JQ45" i="3"/>
  <c r="IO45" i="3"/>
  <c r="HP45" i="3"/>
  <c r="GS45" i="3"/>
  <c r="FV45" i="3"/>
  <c r="EZ45" i="3"/>
  <c r="KK45" i="3"/>
  <c r="ED45" i="3"/>
  <c r="DG45" i="3"/>
  <c r="CL45" i="3"/>
  <c r="BQ45" i="3"/>
  <c r="JU45" i="3"/>
  <c r="KO45" i="3"/>
  <c r="AV45" i="3"/>
  <c r="KM45" i="3"/>
  <c r="KI45" i="3"/>
  <c r="JS45" i="3"/>
  <c r="KG45" i="3"/>
  <c r="KE45" i="3"/>
  <c r="KC45" i="3"/>
  <c r="KA45" i="3"/>
  <c r="JY45" i="3"/>
  <c r="JN44" i="3"/>
  <c r="JQ44" i="3"/>
  <c r="IO44" i="3"/>
  <c r="HP44" i="3"/>
  <c r="GS44" i="3"/>
  <c r="FV44" i="3"/>
  <c r="EZ44" i="3"/>
  <c r="KK44" i="3"/>
  <c r="ED44" i="3"/>
  <c r="DG44" i="3"/>
  <c r="CL44" i="3"/>
  <c r="BQ44" i="3"/>
  <c r="JU44" i="3"/>
  <c r="KO44" i="3"/>
  <c r="AV44" i="3"/>
  <c r="KM44" i="3"/>
  <c r="KI44" i="3"/>
  <c r="JS44" i="3"/>
  <c r="KG44" i="3"/>
  <c r="KE44" i="3"/>
  <c r="KC44" i="3"/>
  <c r="Y44" i="3"/>
  <c r="JY44" i="3"/>
  <c r="JN43" i="3"/>
  <c r="JQ43" i="3"/>
  <c r="IO43" i="3"/>
  <c r="HP43" i="3"/>
  <c r="GS43" i="3"/>
  <c r="FV43" i="3"/>
  <c r="EZ43" i="3"/>
  <c r="KK43" i="3"/>
  <c r="ED43" i="3"/>
  <c r="DG43" i="3"/>
  <c r="CL43" i="3"/>
  <c r="BQ43" i="3"/>
  <c r="JU43" i="3"/>
  <c r="KO43" i="3"/>
  <c r="AV43" i="3"/>
  <c r="KM43" i="3"/>
  <c r="KI43" i="3"/>
  <c r="JS43" i="3"/>
  <c r="KG43" i="3"/>
  <c r="KE43" i="3"/>
  <c r="KC43" i="3"/>
  <c r="KA43" i="3"/>
  <c r="JY43" i="3"/>
  <c r="JQ42" i="3"/>
  <c r="JN42" i="3"/>
  <c r="IO42" i="3"/>
  <c r="HP42" i="3"/>
  <c r="GS42" i="3"/>
  <c r="FV42" i="3"/>
  <c r="EZ42" i="3"/>
  <c r="KK42" i="3"/>
  <c r="ED42" i="3"/>
  <c r="DG42" i="3"/>
  <c r="CL42" i="3"/>
  <c r="BQ42" i="3"/>
  <c r="JU42" i="3"/>
  <c r="KO42" i="3"/>
  <c r="AV42" i="3"/>
  <c r="KM42" i="3"/>
  <c r="KI42" i="3"/>
  <c r="JS42" i="3"/>
  <c r="KG42" i="3"/>
  <c r="KE42" i="3"/>
  <c r="KC42" i="3"/>
  <c r="KA42" i="3"/>
  <c r="Y42" i="3"/>
  <c r="JN41" i="3"/>
  <c r="JQ41" i="3"/>
  <c r="IO41" i="3"/>
  <c r="HP41" i="3"/>
  <c r="GS41" i="3"/>
  <c r="FV41" i="3"/>
  <c r="EZ41" i="3"/>
  <c r="KK41" i="3"/>
  <c r="ED41" i="3"/>
  <c r="DG41" i="3"/>
  <c r="CL41" i="3"/>
  <c r="BQ41" i="3"/>
  <c r="JU41" i="3"/>
  <c r="KO41" i="3"/>
  <c r="AV41" i="3"/>
  <c r="KM41" i="3"/>
  <c r="KI41" i="3"/>
  <c r="JS41" i="3"/>
  <c r="KG41" i="3"/>
  <c r="KE41" i="3"/>
  <c r="KC41" i="3"/>
  <c r="KA41" i="3"/>
  <c r="Y41" i="3"/>
  <c r="KK40" i="3"/>
  <c r="JN40" i="3"/>
  <c r="JQ40" i="3"/>
  <c r="IO40" i="3"/>
  <c r="HP40" i="3"/>
  <c r="GS40" i="3"/>
  <c r="FV40" i="3"/>
  <c r="EZ40" i="3"/>
  <c r="ED40" i="3"/>
  <c r="DG40" i="3"/>
  <c r="CL40" i="3"/>
  <c r="BQ40" i="3"/>
  <c r="JU40" i="3"/>
  <c r="KO40" i="3"/>
  <c r="AV40" i="3"/>
  <c r="KM40" i="3"/>
  <c r="KI40" i="3"/>
  <c r="JS40" i="3"/>
  <c r="KG40" i="3"/>
  <c r="KE40" i="3"/>
  <c r="KC40" i="3"/>
  <c r="KA40" i="3"/>
  <c r="Y40" i="3"/>
  <c r="JN39" i="3"/>
  <c r="JQ39" i="3"/>
  <c r="IO39" i="3"/>
  <c r="HP39" i="3"/>
  <c r="GS39" i="3"/>
  <c r="FV39" i="3"/>
  <c r="EY38" i="3"/>
  <c r="EY99" i="3" s="1"/>
  <c r="EY145" i="3" s="1"/>
  <c r="EW38" i="3"/>
  <c r="EW99" i="3" s="1"/>
  <c r="EW145" i="3" s="1"/>
  <c r="EI38" i="3"/>
  <c r="EI99" i="3" s="1"/>
  <c r="EI145" i="3" s="1"/>
  <c r="EG38" i="3"/>
  <c r="EG99" i="3" s="1"/>
  <c r="EG145" i="3" s="1"/>
  <c r="KK39" i="3"/>
  <c r="DT38" i="3"/>
  <c r="DT99" i="3" s="1"/>
  <c r="DT145" i="3" s="1"/>
  <c r="DR38" i="3"/>
  <c r="DR99" i="3" s="1"/>
  <c r="DR145" i="3" s="1"/>
  <c r="DE38" i="3"/>
  <c r="DE99" i="3" s="1"/>
  <c r="DE145" i="3" s="1"/>
  <c r="DC38" i="3"/>
  <c r="DC99" i="3" s="1"/>
  <c r="DC145" i="3" s="1"/>
  <c r="CO38" i="3"/>
  <c r="CO99" i="3" s="1"/>
  <c r="CO145" i="3" s="1"/>
  <c r="BZ38" i="3"/>
  <c r="BZ99" i="3" s="1"/>
  <c r="BZ145" i="3" s="1"/>
  <c r="BX38" i="3"/>
  <c r="BX99" i="3" s="1"/>
  <c r="BX145" i="3" s="1"/>
  <c r="BK38" i="3"/>
  <c r="BK99" i="3" s="1"/>
  <c r="BK145" i="3" s="1"/>
  <c r="BI38" i="3"/>
  <c r="BI99" i="3" s="1"/>
  <c r="BG38" i="3"/>
  <c r="BG99" i="3" s="1"/>
  <c r="BG145" i="3" s="1"/>
  <c r="AR38" i="3"/>
  <c r="AF38" i="3"/>
  <c r="AD38" i="3"/>
  <c r="AD99" i="3" s="1"/>
  <c r="AD145" i="3" s="1"/>
  <c r="AB38" i="3"/>
  <c r="KG39" i="3"/>
  <c r="KG38" i="3" s="1"/>
  <c r="KE39" i="3"/>
  <c r="KE38" i="3" s="1"/>
  <c r="KK38" i="3"/>
  <c r="JQ38" i="3"/>
  <c r="JO38" i="3"/>
  <c r="JO99" i="3" s="1"/>
  <c r="JL38" i="3"/>
  <c r="JL99" i="3" s="1"/>
  <c r="JL145" i="3" s="1"/>
  <c r="JJ38" i="3"/>
  <c r="JJ99" i="3" s="1"/>
  <c r="JJ145" i="3" s="1"/>
  <c r="JH38" i="3"/>
  <c r="JH99" i="3" s="1"/>
  <c r="JH145" i="3" s="1"/>
  <c r="JF38" i="3"/>
  <c r="JF99" i="3" s="1"/>
  <c r="JF145" i="3" s="1"/>
  <c r="JD38" i="3"/>
  <c r="JD99" i="3" s="1"/>
  <c r="JD145" i="3" s="1"/>
  <c r="JB38" i="3"/>
  <c r="JB99" i="3" s="1"/>
  <c r="JB145" i="3" s="1"/>
  <c r="IZ38" i="3"/>
  <c r="IZ99" i="3" s="1"/>
  <c r="IZ145" i="3" s="1"/>
  <c r="IX38" i="3"/>
  <c r="IX99" i="3" s="1"/>
  <c r="IX145" i="3" s="1"/>
  <c r="IV38" i="3"/>
  <c r="IV99" i="3" s="1"/>
  <c r="IV145" i="3" s="1"/>
  <c r="IT38" i="3"/>
  <c r="IT99" i="3" s="1"/>
  <c r="IT145" i="3" s="1"/>
  <c r="IR38" i="3"/>
  <c r="IP38" i="3"/>
  <c r="IM38" i="3"/>
  <c r="IM99" i="3" s="1"/>
  <c r="IM145" i="3" s="1"/>
  <c r="IK38" i="3"/>
  <c r="IK99" i="3" s="1"/>
  <c r="IK145" i="3" s="1"/>
  <c r="II38" i="3"/>
  <c r="II99" i="3" s="1"/>
  <c r="II145" i="3" s="1"/>
  <c r="IG38" i="3"/>
  <c r="IG99" i="3" s="1"/>
  <c r="IG145" i="3" s="1"/>
  <c r="IE38" i="3"/>
  <c r="IE99" i="3" s="1"/>
  <c r="IE145" i="3" s="1"/>
  <c r="IC38" i="3"/>
  <c r="IA38" i="3"/>
  <c r="IA99" i="3" s="1"/>
  <c r="IA145" i="3" s="1"/>
  <c r="HY38" i="3"/>
  <c r="HY99" i="3" s="1"/>
  <c r="HY145" i="3" s="1"/>
  <c r="HW38" i="3"/>
  <c r="IO38" i="3" s="1"/>
  <c r="HU38" i="3"/>
  <c r="HU99" i="3" s="1"/>
  <c r="HS38" i="3"/>
  <c r="HQ38" i="3"/>
  <c r="HQ99" i="3" s="1"/>
  <c r="HN38" i="3"/>
  <c r="HN99" i="3" s="1"/>
  <c r="HN145" i="3" s="1"/>
  <c r="HL38" i="3"/>
  <c r="HL99" i="3" s="1"/>
  <c r="HL145" i="3" s="1"/>
  <c r="HJ38" i="3"/>
  <c r="HJ99" i="3" s="1"/>
  <c r="HJ145" i="3" s="1"/>
  <c r="HH38" i="3"/>
  <c r="HH99" i="3" s="1"/>
  <c r="HH145" i="3" s="1"/>
  <c r="HF38" i="3"/>
  <c r="HF99" i="3" s="1"/>
  <c r="HF145" i="3" s="1"/>
  <c r="HD38" i="3"/>
  <c r="HD99" i="3" s="1"/>
  <c r="HD145" i="3" s="1"/>
  <c r="HB38" i="3"/>
  <c r="HB99" i="3" s="1"/>
  <c r="HB145" i="3" s="1"/>
  <c r="GZ38" i="3"/>
  <c r="GZ99" i="3" s="1"/>
  <c r="GZ145" i="3" s="1"/>
  <c r="GX38" i="3"/>
  <c r="GV38" i="3"/>
  <c r="GV99" i="3" s="1"/>
  <c r="GV145" i="3" s="1"/>
  <c r="GT38" i="3"/>
  <c r="GQ38" i="3"/>
  <c r="GQ99" i="3" s="1"/>
  <c r="GQ145" i="3" s="1"/>
  <c r="GO38" i="3"/>
  <c r="GO99" i="3" s="1"/>
  <c r="GO145" i="3" s="1"/>
  <c r="GM38" i="3"/>
  <c r="GM99" i="3" s="1"/>
  <c r="GM145" i="3" s="1"/>
  <c r="GK38" i="3"/>
  <c r="GK99" i="3" s="1"/>
  <c r="GK145" i="3" s="1"/>
  <c r="GI38" i="3"/>
  <c r="GI99" i="3" s="1"/>
  <c r="GI145" i="3" s="1"/>
  <c r="GG38" i="3"/>
  <c r="GG99" i="3" s="1"/>
  <c r="GG145" i="3" s="1"/>
  <c r="GE38" i="3"/>
  <c r="GE99" i="3" s="1"/>
  <c r="GE145" i="3" s="1"/>
  <c r="GC38" i="3"/>
  <c r="GC99" i="3" s="1"/>
  <c r="GC145" i="3" s="1"/>
  <c r="GA38" i="3"/>
  <c r="GA99" i="3" s="1"/>
  <c r="FY38" i="3"/>
  <c r="FY99" i="3" s="1"/>
  <c r="FY145" i="3" s="1"/>
  <c r="FW38" i="3"/>
  <c r="FW99" i="3" s="1"/>
  <c r="FU38" i="3"/>
  <c r="FU99" i="3" s="1"/>
  <c r="FU145" i="3" s="1"/>
  <c r="FS38" i="3"/>
  <c r="FS99" i="3" s="1"/>
  <c r="FS145" i="3" s="1"/>
  <c r="FQ38" i="3"/>
  <c r="FQ99" i="3" s="1"/>
  <c r="FQ145" i="3" s="1"/>
  <c r="FO38" i="3"/>
  <c r="FO99" i="3" s="1"/>
  <c r="FO145" i="3" s="1"/>
  <c r="FM38" i="3"/>
  <c r="FM99" i="3" s="1"/>
  <c r="FM145" i="3" s="1"/>
  <c r="FK38" i="3"/>
  <c r="FK99" i="3" s="1"/>
  <c r="FK145" i="3" s="1"/>
  <c r="FI38" i="3"/>
  <c r="FI99" i="3" s="1"/>
  <c r="FI145" i="3" s="1"/>
  <c r="FG38" i="3"/>
  <c r="FG99" i="3" s="1"/>
  <c r="FG145" i="3" s="1"/>
  <c r="FE38" i="3"/>
  <c r="FC38" i="3"/>
  <c r="FC99" i="3" s="1"/>
  <c r="FC145" i="3" s="1"/>
  <c r="FA38" i="3"/>
  <c r="EU38" i="3"/>
  <c r="EU99" i="3" s="1"/>
  <c r="EU145" i="3" s="1"/>
  <c r="ES38" i="3"/>
  <c r="ES99" i="3" s="1"/>
  <c r="ES145" i="3" s="1"/>
  <c r="EQ38" i="3"/>
  <c r="EQ99" i="3" s="1"/>
  <c r="EQ145" i="3" s="1"/>
  <c r="EO38" i="3"/>
  <c r="EO99" i="3" s="1"/>
  <c r="EO145" i="3" s="1"/>
  <c r="EM38" i="3"/>
  <c r="EM99" i="3" s="1"/>
  <c r="EM145" i="3" s="1"/>
  <c r="EK38" i="3"/>
  <c r="EK99" i="3" s="1"/>
  <c r="EK145" i="3" s="1"/>
  <c r="EE38" i="3"/>
  <c r="EE99" i="3" s="1"/>
  <c r="EB38" i="3"/>
  <c r="EB99" i="3" s="1"/>
  <c r="EB145" i="3" s="1"/>
  <c r="DZ38" i="3"/>
  <c r="DZ99" i="3" s="1"/>
  <c r="DZ145" i="3" s="1"/>
  <c r="DX38" i="3"/>
  <c r="DX99" i="3" s="1"/>
  <c r="DX145" i="3" s="1"/>
  <c r="DV38" i="3"/>
  <c r="DP38" i="3"/>
  <c r="DP99" i="3" s="1"/>
  <c r="DP145" i="3" s="1"/>
  <c r="DN38" i="3"/>
  <c r="DN99" i="3" s="1"/>
  <c r="DN145" i="3" s="1"/>
  <c r="DL38" i="3"/>
  <c r="DJ38" i="3"/>
  <c r="DH38" i="3"/>
  <c r="DA38" i="3"/>
  <c r="DA99" i="3" s="1"/>
  <c r="DA145" i="3" s="1"/>
  <c r="CY38" i="3"/>
  <c r="CY99" i="3" s="1"/>
  <c r="CY145" i="3" s="1"/>
  <c r="CW38" i="3"/>
  <c r="CW99" i="3" s="1"/>
  <c r="CW145" i="3" s="1"/>
  <c r="CU38" i="3"/>
  <c r="CU99" i="3" s="1"/>
  <c r="CU145" i="3" s="1"/>
  <c r="CS38" i="3"/>
  <c r="CS99" i="3" s="1"/>
  <c r="CS145" i="3" s="1"/>
  <c r="CQ38" i="3"/>
  <c r="CQ99" i="3" s="1"/>
  <c r="CQ145" i="3" s="1"/>
  <c r="CJ38" i="3"/>
  <c r="CJ99" i="3" s="1"/>
  <c r="CJ145" i="3" s="1"/>
  <c r="CH38" i="3"/>
  <c r="CF38" i="3"/>
  <c r="CF99" i="3" s="1"/>
  <c r="CF145" i="3" s="1"/>
  <c r="CD38" i="3"/>
  <c r="CD99" i="3" s="1"/>
  <c r="CD145" i="3" s="1"/>
  <c r="CB38" i="3"/>
  <c r="BV38" i="3"/>
  <c r="BT38" i="3"/>
  <c r="BT99" i="3" s="1"/>
  <c r="BT145" i="3" s="1"/>
  <c r="BR38" i="3"/>
  <c r="BO38" i="3"/>
  <c r="BO99" i="3" s="1"/>
  <c r="BO145" i="3" s="1"/>
  <c r="BM38" i="3"/>
  <c r="BM99" i="3" s="1"/>
  <c r="BM145" i="3" s="1"/>
  <c r="BE38" i="3"/>
  <c r="BE99" i="3" s="1"/>
  <c r="BE145" i="3" s="1"/>
  <c r="BC38" i="3"/>
  <c r="BA38" i="3"/>
  <c r="BA99" i="3" s="1"/>
  <c r="AY38" i="3"/>
  <c r="AW38" i="3"/>
  <c r="AP38" i="3"/>
  <c r="AP99" i="3" s="1"/>
  <c r="AP145" i="3" s="1"/>
  <c r="AN38" i="3"/>
  <c r="AN99" i="3" s="1"/>
  <c r="AN145" i="3" s="1"/>
  <c r="AL38" i="3"/>
  <c r="AL99" i="3" s="1"/>
  <c r="AL145" i="3" s="1"/>
  <c r="AJ38" i="3"/>
  <c r="AJ99" i="3" s="1"/>
  <c r="AJ145" i="3" s="1"/>
  <c r="AH38" i="3"/>
  <c r="Z38" i="3"/>
  <c r="X38" i="3"/>
  <c r="X99" i="3" s="1"/>
  <c r="X145" i="3" s="1"/>
  <c r="V38" i="3"/>
  <c r="V99" i="3" s="1"/>
  <c r="V145" i="3" s="1"/>
  <c r="T38" i="3"/>
  <c r="L38" i="3"/>
  <c r="J38" i="3"/>
  <c r="H38" i="3"/>
  <c r="F38" i="3"/>
  <c r="JW37" i="3"/>
  <c r="JW36" i="3"/>
  <c r="JN34" i="3"/>
  <c r="JQ34" i="3"/>
  <c r="JW34" i="3" s="1"/>
  <c r="HP34" i="3"/>
  <c r="GS34" i="3"/>
  <c r="FV34" i="3"/>
  <c r="EZ34" i="3"/>
  <c r="KK34" i="3"/>
  <c r="ED34" i="3"/>
  <c r="DG34" i="3"/>
  <c r="CL34" i="3"/>
  <c r="BQ34" i="3"/>
  <c r="JU34" i="3"/>
  <c r="KO34" i="3"/>
  <c r="AV34" i="3"/>
  <c r="KM34" i="3"/>
  <c r="KI34" i="3"/>
  <c r="JS34" i="3"/>
  <c r="KG34" i="3"/>
  <c r="KE34" i="3"/>
  <c r="KC34" i="3"/>
  <c r="KA34" i="3"/>
  <c r="Y34" i="3"/>
  <c r="JN33" i="3"/>
  <c r="JQ33" i="3"/>
  <c r="JW33" i="3" s="1"/>
  <c r="IO33" i="3"/>
  <c r="HP33" i="3"/>
  <c r="GS33" i="3"/>
  <c r="FV33" i="3"/>
  <c r="EZ33" i="3"/>
  <c r="KK33" i="3"/>
  <c r="ED33" i="3"/>
  <c r="DG33" i="3"/>
  <c r="CL33" i="3"/>
  <c r="BQ33" i="3"/>
  <c r="JU33" i="3"/>
  <c r="KO33" i="3"/>
  <c r="AV33" i="3"/>
  <c r="KM33" i="3"/>
  <c r="KI33" i="3"/>
  <c r="JS33" i="3"/>
  <c r="KG33" i="3"/>
  <c r="KE33" i="3"/>
  <c r="KC33" i="3"/>
  <c r="KA33" i="3"/>
  <c r="Y33" i="3"/>
  <c r="JN32" i="3"/>
  <c r="JQ32" i="3"/>
  <c r="IO32" i="3"/>
  <c r="HP32" i="3"/>
  <c r="GS32" i="3"/>
  <c r="FV32" i="3"/>
  <c r="EZ32" i="3"/>
  <c r="KK32" i="3"/>
  <c r="ED32" i="3"/>
  <c r="DG32" i="3"/>
  <c r="CL32" i="3"/>
  <c r="BQ32" i="3"/>
  <c r="JU32" i="3"/>
  <c r="KO32" i="3"/>
  <c r="AV32" i="3"/>
  <c r="KM32" i="3"/>
  <c r="KI32" i="3"/>
  <c r="JS32" i="3"/>
  <c r="KG32" i="3"/>
  <c r="KE32" i="3"/>
  <c r="KC32" i="3"/>
  <c r="KA32" i="3"/>
  <c r="JY32" i="3"/>
  <c r="JN31" i="3"/>
  <c r="JQ31" i="3"/>
  <c r="IO31" i="3"/>
  <c r="HH30" i="3"/>
  <c r="HP31" i="3"/>
  <c r="GS31" i="3"/>
  <c r="FV31" i="3"/>
  <c r="ES30" i="3"/>
  <c r="EO30" i="3"/>
  <c r="EZ31" i="3"/>
  <c r="DZ30" i="3"/>
  <c r="KK31" i="3"/>
  <c r="DJ30" i="3"/>
  <c r="ED31" i="3"/>
  <c r="CU30" i="3"/>
  <c r="DG31" i="3"/>
  <c r="CH30" i="3"/>
  <c r="CF30" i="3"/>
  <c r="CL31" i="3"/>
  <c r="BC30" i="3"/>
  <c r="BA30" i="3"/>
  <c r="JU31" i="3"/>
  <c r="KO31" i="3"/>
  <c r="KM31" i="3"/>
  <c r="AN30" i="3"/>
  <c r="AL30" i="3"/>
  <c r="AV31" i="3"/>
  <c r="X30" i="3"/>
  <c r="JU30" i="3" s="1"/>
  <c r="KI31" i="3"/>
  <c r="JS31" i="3"/>
  <c r="KG31" i="3"/>
  <c r="KE31" i="3"/>
  <c r="KE30" i="3" s="1"/>
  <c r="KC31" i="3"/>
  <c r="KC30" i="3" s="1"/>
  <c r="H30" i="3"/>
  <c r="JY31" i="3"/>
  <c r="JO30" i="3"/>
  <c r="JL30" i="3"/>
  <c r="JJ30" i="3"/>
  <c r="JH30" i="3"/>
  <c r="JF30" i="3"/>
  <c r="JD30" i="3"/>
  <c r="JB30" i="3"/>
  <c r="IZ30" i="3"/>
  <c r="IX30" i="3"/>
  <c r="JN30" i="3" s="1"/>
  <c r="IV30" i="3"/>
  <c r="IT30" i="3"/>
  <c r="IR30" i="3"/>
  <c r="IP30" i="3"/>
  <c r="IM30" i="3"/>
  <c r="IK30" i="3"/>
  <c r="II30" i="3"/>
  <c r="IG30" i="3"/>
  <c r="IE30" i="3"/>
  <c r="IC30" i="3"/>
  <c r="IA30" i="3"/>
  <c r="HY30" i="3"/>
  <c r="HU30" i="3"/>
  <c r="HS30" i="3"/>
  <c r="HQ30" i="3"/>
  <c r="HN30" i="3"/>
  <c r="HL30" i="3"/>
  <c r="HJ30" i="3"/>
  <c r="HF30" i="3"/>
  <c r="HD30" i="3"/>
  <c r="HB30" i="3"/>
  <c r="GZ30" i="3"/>
  <c r="GX30" i="3"/>
  <c r="GV30" i="3"/>
  <c r="GT30" i="3"/>
  <c r="HP30" i="3" s="1"/>
  <c r="GQ30" i="3"/>
  <c r="GO30" i="3"/>
  <c r="GM30" i="3"/>
  <c r="GK30" i="3"/>
  <c r="GI30" i="3"/>
  <c r="GG30" i="3"/>
  <c r="GE30" i="3"/>
  <c r="GC30" i="3"/>
  <c r="GA30" i="3"/>
  <c r="FY30" i="3"/>
  <c r="FW30" i="3"/>
  <c r="GS30" i="3" s="1"/>
  <c r="FU30" i="3"/>
  <c r="FS30" i="3"/>
  <c r="FQ30" i="3"/>
  <c r="FO30" i="3"/>
  <c r="FM30" i="3"/>
  <c r="FK30" i="3"/>
  <c r="FI30" i="3"/>
  <c r="FG30" i="3"/>
  <c r="FE30" i="3"/>
  <c r="FC30" i="3"/>
  <c r="FA30" i="3"/>
  <c r="FV30" i="3" s="1"/>
  <c r="EY30" i="3"/>
  <c r="EW30" i="3"/>
  <c r="EU30" i="3"/>
  <c r="EQ30" i="3"/>
  <c r="EM30" i="3"/>
  <c r="EK30" i="3"/>
  <c r="EI30" i="3"/>
  <c r="EG30" i="3"/>
  <c r="EE30" i="3"/>
  <c r="EZ30" i="3" s="1"/>
  <c r="EB30" i="3"/>
  <c r="DV30" i="3"/>
  <c r="DT30" i="3"/>
  <c r="DR30" i="3"/>
  <c r="DN30" i="3"/>
  <c r="DL30" i="3"/>
  <c r="DH30" i="3"/>
  <c r="ED30" i="3" s="1"/>
  <c r="DE30" i="3"/>
  <c r="DC30" i="3"/>
  <c r="DA30" i="3"/>
  <c r="CY30" i="3"/>
  <c r="CW30" i="3"/>
  <c r="CS30" i="3"/>
  <c r="CQ30" i="3"/>
  <c r="CO30" i="3"/>
  <c r="DG30" i="3" s="1"/>
  <c r="CM30" i="3"/>
  <c r="CJ30" i="3"/>
  <c r="CD30" i="3"/>
  <c r="CB30" i="3"/>
  <c r="BZ30" i="3"/>
  <c r="BX30" i="3"/>
  <c r="BV30" i="3"/>
  <c r="BT30" i="3"/>
  <c r="BO30" i="3"/>
  <c r="BM30" i="3"/>
  <c r="BK30" i="3"/>
  <c r="BI30" i="3"/>
  <c r="BG30" i="3"/>
  <c r="BE30" i="3"/>
  <c r="AY30" i="3"/>
  <c r="AW30" i="3"/>
  <c r="BQ30" i="3" s="1"/>
  <c r="AT30" i="3"/>
  <c r="AR30" i="3"/>
  <c r="KO30" i="3" s="1"/>
  <c r="AP30" i="3"/>
  <c r="AJ30" i="3"/>
  <c r="AH30" i="3"/>
  <c r="AF30" i="3"/>
  <c r="AD30" i="3"/>
  <c r="AB30" i="3"/>
  <c r="Z30" i="3"/>
  <c r="AV30" i="3" s="1"/>
  <c r="V30" i="3"/>
  <c r="T30" i="3"/>
  <c r="KM30" i="3" s="1"/>
  <c r="R30" i="3"/>
  <c r="KI30" i="3" s="1"/>
  <c r="N30" i="3"/>
  <c r="KG30" i="3" s="1"/>
  <c r="L30" i="3"/>
  <c r="F30" i="3"/>
  <c r="JN29" i="3"/>
  <c r="IO29" i="3"/>
  <c r="JQ29" i="3"/>
  <c r="HP29" i="3"/>
  <c r="GS29" i="3"/>
  <c r="FV29" i="3"/>
  <c r="EZ29" i="3"/>
  <c r="KK29" i="3"/>
  <c r="ED29" i="3"/>
  <c r="DG29" i="3"/>
  <c r="CL29" i="3"/>
  <c r="BQ29" i="3"/>
  <c r="JU29" i="3"/>
  <c r="KO29" i="3"/>
  <c r="KI29" i="3"/>
  <c r="AV29" i="3"/>
  <c r="KM29" i="3"/>
  <c r="JS29" i="3"/>
  <c r="KG29" i="3"/>
  <c r="KE29" i="3"/>
  <c r="KC29" i="3"/>
  <c r="KA29" i="3"/>
  <c r="JY29" i="3"/>
  <c r="JN28" i="3"/>
  <c r="JQ28" i="3"/>
  <c r="IO28" i="3"/>
  <c r="HP28" i="3"/>
  <c r="GS28" i="3"/>
  <c r="FV28" i="3"/>
  <c r="EZ28" i="3"/>
  <c r="KK28" i="3"/>
  <c r="ED28" i="3"/>
  <c r="DG28" i="3"/>
  <c r="CL28" i="3"/>
  <c r="BQ28" i="3"/>
  <c r="JU28" i="3"/>
  <c r="KO28" i="3"/>
  <c r="AV28" i="3"/>
  <c r="KM28" i="3"/>
  <c r="KI28" i="3"/>
  <c r="JS28" i="3"/>
  <c r="KG28" i="3"/>
  <c r="KE28" i="3"/>
  <c r="Y28" i="3"/>
  <c r="KA28" i="3"/>
  <c r="JY28" i="3"/>
  <c r="JQ27" i="3"/>
  <c r="JN27" i="3"/>
  <c r="IO27" i="3"/>
  <c r="HP27" i="3"/>
  <c r="GS27" i="3"/>
  <c r="FV27" i="3"/>
  <c r="EZ27" i="3"/>
  <c r="KK27" i="3"/>
  <c r="ED27" i="3"/>
  <c r="DG27" i="3"/>
  <c r="CL27" i="3"/>
  <c r="BQ27" i="3"/>
  <c r="JU27" i="3"/>
  <c r="KO27" i="3"/>
  <c r="AV27" i="3"/>
  <c r="KM27" i="3"/>
  <c r="KI27" i="3"/>
  <c r="JS27" i="3"/>
  <c r="KG27" i="3"/>
  <c r="KE27" i="3"/>
  <c r="KC27" i="3"/>
  <c r="KA27" i="3"/>
  <c r="Y27" i="3"/>
  <c r="JN26" i="3"/>
  <c r="JQ26" i="3"/>
  <c r="JW26" i="3" s="1"/>
  <c r="IO26" i="3"/>
  <c r="HP26" i="3"/>
  <c r="GS26" i="3"/>
  <c r="FV26" i="3"/>
  <c r="EZ26" i="3"/>
  <c r="KK26" i="3"/>
  <c r="ED26" i="3"/>
  <c r="DG26" i="3"/>
  <c r="CL26" i="3"/>
  <c r="BQ26" i="3"/>
  <c r="JU26" i="3"/>
  <c r="KO26" i="3"/>
  <c r="AV26" i="3"/>
  <c r="KM26" i="3"/>
  <c r="KI26" i="3"/>
  <c r="JS26" i="3"/>
  <c r="KG26" i="3"/>
  <c r="KE26" i="3"/>
  <c r="KC26" i="3"/>
  <c r="KA26" i="3"/>
  <c r="JY26" i="3"/>
  <c r="JN25" i="3"/>
  <c r="IO25" i="3"/>
  <c r="HP25" i="3"/>
  <c r="GS25" i="3"/>
  <c r="FV25" i="3"/>
  <c r="EZ25" i="3"/>
  <c r="KK25" i="3"/>
  <c r="ED25" i="3"/>
  <c r="DG25" i="3"/>
  <c r="CL25" i="3"/>
  <c r="BQ25" i="3"/>
  <c r="KO25" i="3"/>
  <c r="AV25" i="3"/>
  <c r="JU25" i="3"/>
  <c r="KM25" i="3"/>
  <c r="KI25" i="3"/>
  <c r="JS25" i="3"/>
  <c r="KG25" i="3"/>
  <c r="KE25" i="3"/>
  <c r="KC25" i="3"/>
  <c r="KA25" i="3"/>
  <c r="JY25" i="3"/>
  <c r="KC24" i="3"/>
  <c r="JQ24" i="3"/>
  <c r="JN24" i="3"/>
  <c r="IO24" i="3"/>
  <c r="HP24" i="3"/>
  <c r="GS24" i="3"/>
  <c r="FV24" i="3"/>
  <c r="EZ24" i="3"/>
  <c r="KK24" i="3"/>
  <c r="ED24" i="3"/>
  <c r="DG24" i="3"/>
  <c r="CL24" i="3"/>
  <c r="BQ24" i="3"/>
  <c r="KO24" i="3"/>
  <c r="AV24" i="3"/>
  <c r="KM24" i="3"/>
  <c r="KI24" i="3"/>
  <c r="JS24" i="3"/>
  <c r="KG24" i="3"/>
  <c r="KE24" i="3"/>
  <c r="KA24" i="3"/>
  <c r="JL22" i="3"/>
  <c r="IZ22" i="3"/>
  <c r="IX22" i="3"/>
  <c r="IV22" i="3"/>
  <c r="JN23" i="3"/>
  <c r="IK22" i="3"/>
  <c r="II22" i="3"/>
  <c r="IG22" i="3"/>
  <c r="IC22" i="3"/>
  <c r="JQ23" i="3"/>
  <c r="HU22" i="3"/>
  <c r="HQ22" i="3"/>
  <c r="HL22" i="3"/>
  <c r="HF22" i="3"/>
  <c r="GV22" i="3"/>
  <c r="HP22" i="3" s="1"/>
  <c r="GQ22" i="3"/>
  <c r="GM22" i="3"/>
  <c r="GG22" i="3"/>
  <c r="GA22" i="3"/>
  <c r="GS23" i="3"/>
  <c r="FQ22" i="3"/>
  <c r="FM22" i="3"/>
  <c r="FE22" i="3"/>
  <c r="FV23" i="3"/>
  <c r="EY22" i="3"/>
  <c r="EI22" i="3"/>
  <c r="EZ23" i="3"/>
  <c r="DV22" i="3"/>
  <c r="DR22" i="3"/>
  <c r="DL22" i="3"/>
  <c r="DJ22" i="3"/>
  <c r="DA22" i="3"/>
  <c r="CW22" i="3"/>
  <c r="KG23" i="3"/>
  <c r="KG22" i="3" s="1"/>
  <c r="CQ22" i="3"/>
  <c r="CF22" i="3"/>
  <c r="CB22" i="3"/>
  <c r="BZ22" i="3"/>
  <c r="BV22" i="3"/>
  <c r="BR22" i="3"/>
  <c r="BM22" i="3"/>
  <c r="BI22" i="3"/>
  <c r="BG22" i="3"/>
  <c r="BA22" i="3"/>
  <c r="BQ23" i="3"/>
  <c r="JU23" i="3"/>
  <c r="AR22" i="3"/>
  <c r="KE23" i="3"/>
  <c r="KE22" i="3" s="1"/>
  <c r="KC23" i="3"/>
  <c r="AB22" i="3"/>
  <c r="AV23" i="3"/>
  <c r="T22" i="3"/>
  <c r="KI23" i="3"/>
  <c r="KI22" i="3" s="1"/>
  <c r="P22" i="3"/>
  <c r="JY23" i="3"/>
  <c r="JO22" i="3"/>
  <c r="JJ22" i="3"/>
  <c r="JH22" i="3"/>
  <c r="JF22" i="3"/>
  <c r="JD22" i="3"/>
  <c r="JB22" i="3"/>
  <c r="IT22" i="3"/>
  <c r="IR22" i="3"/>
  <c r="IP22" i="3"/>
  <c r="JN22" i="3" s="1"/>
  <c r="IM22" i="3"/>
  <c r="IE22" i="3"/>
  <c r="IA22" i="3"/>
  <c r="HY22" i="3"/>
  <c r="HW22" i="3"/>
  <c r="HS22" i="3"/>
  <c r="HN22" i="3"/>
  <c r="HJ22" i="3"/>
  <c r="HH22" i="3"/>
  <c r="HD22" i="3"/>
  <c r="HB22" i="3"/>
  <c r="GZ22" i="3"/>
  <c r="GX22" i="3"/>
  <c r="GT22" i="3"/>
  <c r="GO22" i="3"/>
  <c r="GK22" i="3"/>
  <c r="GI22" i="3"/>
  <c r="GE22" i="3"/>
  <c r="GC22" i="3"/>
  <c r="FY22" i="3"/>
  <c r="GS22" i="3" s="1"/>
  <c r="FW22" i="3"/>
  <c r="FU22" i="3"/>
  <c r="FS22" i="3"/>
  <c r="FO22" i="3"/>
  <c r="FK22" i="3"/>
  <c r="FI22" i="3"/>
  <c r="FG22" i="3"/>
  <c r="FC22" i="3"/>
  <c r="EW22" i="3"/>
  <c r="EU22" i="3"/>
  <c r="ES22" i="3"/>
  <c r="EQ22" i="3"/>
  <c r="EO22" i="3"/>
  <c r="EM22" i="3"/>
  <c r="EK22" i="3"/>
  <c r="EG22" i="3"/>
  <c r="EZ22" i="3" s="1"/>
  <c r="EE22" i="3"/>
  <c r="EB22" i="3"/>
  <c r="DZ22" i="3"/>
  <c r="DT22" i="3"/>
  <c r="DN22" i="3"/>
  <c r="DH22" i="3"/>
  <c r="ED22" i="3" s="1"/>
  <c r="DE22" i="3"/>
  <c r="DC22" i="3"/>
  <c r="CY22" i="3"/>
  <c r="CS22" i="3"/>
  <c r="CO22" i="3"/>
  <c r="CM22" i="3"/>
  <c r="CJ22" i="3"/>
  <c r="CH22" i="3"/>
  <c r="CD22" i="3"/>
  <c r="BX22" i="3"/>
  <c r="BT22" i="3"/>
  <c r="BO22" i="3"/>
  <c r="BK22" i="3"/>
  <c r="BE22" i="3"/>
  <c r="BC22" i="3"/>
  <c r="AY22" i="3"/>
  <c r="AT22" i="3"/>
  <c r="AP22" i="3"/>
  <c r="AN22" i="3"/>
  <c r="AL22" i="3"/>
  <c r="AJ22" i="3"/>
  <c r="AH22" i="3"/>
  <c r="AF22" i="3"/>
  <c r="AD22" i="3"/>
  <c r="AV22" i="3" s="1"/>
  <c r="Z22" i="3"/>
  <c r="X22" i="3"/>
  <c r="V22" i="3"/>
  <c r="R22" i="3"/>
  <c r="J22" i="3"/>
  <c r="H22" i="3"/>
  <c r="F22" i="3"/>
  <c r="JD16" i="3"/>
  <c r="JN21" i="3"/>
  <c r="HY16" i="3"/>
  <c r="JQ21" i="3"/>
  <c r="HP21" i="3"/>
  <c r="GS21" i="3"/>
  <c r="FV21" i="3"/>
  <c r="EZ21" i="3"/>
  <c r="ED21" i="3"/>
  <c r="DG21" i="3"/>
  <c r="CL21" i="3"/>
  <c r="BQ21" i="3"/>
  <c r="KO21" i="3"/>
  <c r="AV21" i="3"/>
  <c r="JU21" i="3"/>
  <c r="KM21" i="3"/>
  <c r="KI21" i="3"/>
  <c r="JS21" i="3"/>
  <c r="KG21" i="3"/>
  <c r="KE21" i="3"/>
  <c r="KC21" i="3"/>
  <c r="KA21" i="3"/>
  <c r="JQ20" i="3"/>
  <c r="JN20" i="3"/>
  <c r="IO20" i="3"/>
  <c r="HP20" i="3"/>
  <c r="GS20" i="3"/>
  <c r="FV20" i="3"/>
  <c r="ES16" i="3"/>
  <c r="EZ20" i="3"/>
  <c r="KK20" i="3"/>
  <c r="ED20" i="3"/>
  <c r="CY16" i="3"/>
  <c r="DG20" i="3"/>
  <c r="CJ16" i="3"/>
  <c r="KE20" i="3"/>
  <c r="CL20" i="3"/>
  <c r="BE16" i="3"/>
  <c r="BQ20" i="3"/>
  <c r="JU20" i="3"/>
  <c r="KO20" i="3"/>
  <c r="AP16" i="3"/>
  <c r="AV20" i="3"/>
  <c r="KM20" i="3"/>
  <c r="KI20" i="3"/>
  <c r="JS20" i="3"/>
  <c r="KG20" i="3"/>
  <c r="KC20" i="3"/>
  <c r="JY20" i="3"/>
  <c r="JN19" i="3"/>
  <c r="JQ19" i="3"/>
  <c r="IO19" i="3"/>
  <c r="KK19" i="3"/>
  <c r="HP19" i="3"/>
  <c r="GS19" i="3"/>
  <c r="FQ16" i="3"/>
  <c r="FM16" i="3"/>
  <c r="FA16" i="3"/>
  <c r="EM16" i="3"/>
  <c r="EZ19" i="3"/>
  <c r="DX16" i="3"/>
  <c r="ED19" i="3"/>
  <c r="DG19" i="3"/>
  <c r="BZ16" i="3"/>
  <c r="CL19" i="3"/>
  <c r="KM19" i="3"/>
  <c r="BQ19" i="3"/>
  <c r="KO19" i="3"/>
  <c r="AJ16" i="3"/>
  <c r="AV19" i="3"/>
  <c r="JU19" i="3"/>
  <c r="KI19" i="3"/>
  <c r="JS19" i="3"/>
  <c r="KE19" i="3"/>
  <c r="KC19" i="3"/>
  <c r="KA19" i="3"/>
  <c r="JY19" i="3"/>
  <c r="JJ16" i="3"/>
  <c r="JN18" i="3"/>
  <c r="IT16" i="3"/>
  <c r="II16" i="3"/>
  <c r="IE16" i="3"/>
  <c r="JQ18" i="3"/>
  <c r="HS16" i="3"/>
  <c r="IO18" i="3"/>
  <c r="HF16" i="3"/>
  <c r="HP18" i="3"/>
  <c r="GQ16" i="3"/>
  <c r="GO16" i="3"/>
  <c r="FY16" i="3"/>
  <c r="GS18" i="3"/>
  <c r="FV18" i="3"/>
  <c r="EE16" i="3"/>
  <c r="KK18" i="3"/>
  <c r="DP16" i="3"/>
  <c r="ED18" i="3"/>
  <c r="DC16" i="3"/>
  <c r="DG18" i="3"/>
  <c r="CL18" i="3"/>
  <c r="JY18" i="3"/>
  <c r="BG16" i="3"/>
  <c r="KE18" i="3"/>
  <c r="BQ18" i="3"/>
  <c r="JU18" i="3"/>
  <c r="KO18" i="3"/>
  <c r="AD16" i="3"/>
  <c r="AV18" i="3"/>
  <c r="KM18" i="3"/>
  <c r="KI18" i="3"/>
  <c r="JS18" i="3"/>
  <c r="KG18" i="3"/>
  <c r="KC18" i="3"/>
  <c r="KA18" i="3"/>
  <c r="JH16" i="3"/>
  <c r="KK17" i="3"/>
  <c r="IR16" i="3"/>
  <c r="JN17" i="3"/>
  <c r="IM16" i="3"/>
  <c r="IC16" i="3"/>
  <c r="IA16" i="3"/>
  <c r="HW16" i="3"/>
  <c r="IO17" i="3"/>
  <c r="HN16" i="3"/>
  <c r="HL16" i="3"/>
  <c r="GX16" i="3"/>
  <c r="HP17" i="3"/>
  <c r="GG16" i="3"/>
  <c r="GS17" i="3"/>
  <c r="FU16" i="3"/>
  <c r="FS16" i="3"/>
  <c r="FO16" i="3"/>
  <c r="FK16" i="3"/>
  <c r="FE16" i="3"/>
  <c r="FC16" i="3"/>
  <c r="FV17" i="3"/>
  <c r="EY16" i="3"/>
  <c r="EO16" i="3"/>
  <c r="EZ17" i="3"/>
  <c r="EI16" i="3"/>
  <c r="EB16" i="3"/>
  <c r="DZ16" i="3"/>
  <c r="DV16" i="3"/>
  <c r="DL16" i="3"/>
  <c r="DJ16" i="3"/>
  <c r="ED17" i="3"/>
  <c r="CW16" i="3"/>
  <c r="KG17" i="3"/>
  <c r="CS16" i="3"/>
  <c r="CQ16" i="3"/>
  <c r="CH16" i="3"/>
  <c r="CF16" i="3"/>
  <c r="BR16" i="3"/>
  <c r="BM16" i="3"/>
  <c r="BI16" i="3"/>
  <c r="BC16" i="3"/>
  <c r="BA16" i="3"/>
  <c r="KO17" i="3"/>
  <c r="KO16" i="3" s="1"/>
  <c r="AN16" i="3"/>
  <c r="AL16" i="3"/>
  <c r="AV17" i="3"/>
  <c r="AB16" i="3"/>
  <c r="JU17" i="3"/>
  <c r="JU16" i="3" s="1"/>
  <c r="KM17" i="3"/>
  <c r="KM16" i="3" s="1"/>
  <c r="KI17" i="3"/>
  <c r="JS17" i="3"/>
  <c r="JS16" i="3" s="1"/>
  <c r="N16" i="3"/>
  <c r="KE17" i="3"/>
  <c r="KE16" i="3" s="1"/>
  <c r="KC17" i="3"/>
  <c r="Y17" i="3"/>
  <c r="JY17" i="3"/>
  <c r="JO16" i="3"/>
  <c r="JL16" i="3"/>
  <c r="IW16" i="3"/>
  <c r="IV16" i="3"/>
  <c r="IS16" i="3"/>
  <c r="IQ16" i="3"/>
  <c r="IK16" i="3"/>
  <c r="IG16" i="3"/>
  <c r="HU16" i="3"/>
  <c r="HR16" i="3"/>
  <c r="HQ16" i="3"/>
  <c r="HJ16" i="3"/>
  <c r="HH16" i="3"/>
  <c r="HD16" i="3"/>
  <c r="HB16" i="3"/>
  <c r="GY16" i="3"/>
  <c r="GW16" i="3"/>
  <c r="GV16" i="3"/>
  <c r="GU16" i="3"/>
  <c r="GT16" i="3"/>
  <c r="GM16" i="3"/>
  <c r="GK16" i="3"/>
  <c r="GI16" i="3"/>
  <c r="GE16" i="3"/>
  <c r="FX16" i="3"/>
  <c r="FW16" i="3"/>
  <c r="FI16" i="3"/>
  <c r="FG16" i="3"/>
  <c r="FB16" i="3"/>
  <c r="EW16" i="3"/>
  <c r="EU16" i="3"/>
  <c r="EQ16" i="3"/>
  <c r="EH16" i="3"/>
  <c r="EG16" i="3"/>
  <c r="DT16" i="3"/>
  <c r="DR16" i="3"/>
  <c r="DN16" i="3"/>
  <c r="DK16" i="3"/>
  <c r="DE16" i="3"/>
  <c r="DA16" i="3"/>
  <c r="CO16" i="3"/>
  <c r="CN16" i="3"/>
  <c r="CM16" i="3"/>
  <c r="CD16" i="3"/>
  <c r="CB16" i="3"/>
  <c r="BX16" i="3"/>
  <c r="BS16" i="3"/>
  <c r="BO16" i="3"/>
  <c r="BK16" i="3"/>
  <c r="AY16" i="3"/>
  <c r="AX16" i="3"/>
  <c r="AW16" i="3"/>
  <c r="AH16" i="3"/>
  <c r="AC16" i="3"/>
  <c r="Z16" i="3"/>
  <c r="V16" i="3"/>
  <c r="L16" i="3"/>
  <c r="J16" i="3"/>
  <c r="I16" i="3"/>
  <c r="G16" i="3"/>
  <c r="JU15" i="3"/>
  <c r="JO15" i="3"/>
  <c r="KK15" i="3"/>
  <c r="JN15" i="3"/>
  <c r="JQ15" i="3"/>
  <c r="IO15" i="3"/>
  <c r="HP15" i="3"/>
  <c r="GS15" i="3"/>
  <c r="FV15" i="3"/>
  <c r="EZ15" i="3"/>
  <c r="ED15" i="3"/>
  <c r="KG15" i="3"/>
  <c r="DG15" i="3"/>
  <c r="KM15" i="3"/>
  <c r="CL15" i="3"/>
  <c r="BQ15" i="3"/>
  <c r="KO15" i="3"/>
  <c r="AV15" i="3"/>
  <c r="KI15" i="3"/>
  <c r="JS15" i="3"/>
  <c r="KE15" i="3"/>
  <c r="KC15" i="3"/>
  <c r="KA15" i="3"/>
  <c r="JY15" i="3"/>
  <c r="JO12" i="3"/>
  <c r="JJ12" i="3"/>
  <c r="JJ35" i="3" s="1"/>
  <c r="JJ147" i="3" s="1"/>
  <c r="JN14" i="3"/>
  <c r="IT12" i="3"/>
  <c r="IT35" i="3" s="1"/>
  <c r="IT147" i="3" s="1"/>
  <c r="IK12" i="3"/>
  <c r="IK35" i="3" s="1"/>
  <c r="IK147" i="3" s="1"/>
  <c r="IE12" i="3"/>
  <c r="JQ14" i="3"/>
  <c r="HS12" i="3"/>
  <c r="HS35" i="3" s="1"/>
  <c r="IO14" i="3"/>
  <c r="HD12" i="3"/>
  <c r="HD35" i="3" s="1"/>
  <c r="HD147" i="3" s="1"/>
  <c r="GZ12" i="3"/>
  <c r="GO12" i="3"/>
  <c r="GO35" i="3" s="1"/>
  <c r="GO147" i="3" s="1"/>
  <c r="GK12" i="3"/>
  <c r="GK35" i="3" s="1"/>
  <c r="GK147" i="3" s="1"/>
  <c r="GS14" i="3"/>
  <c r="FK12" i="3"/>
  <c r="FK35" i="3" s="1"/>
  <c r="FK147" i="3" s="1"/>
  <c r="FV14" i="3"/>
  <c r="EY12" i="3"/>
  <c r="EY35" i="3" s="1"/>
  <c r="EW12" i="3"/>
  <c r="EW35" i="3" s="1"/>
  <c r="ES12" i="3"/>
  <c r="ES35" i="3" s="1"/>
  <c r="EI12" i="3"/>
  <c r="EI35" i="3" s="1"/>
  <c r="EI147" i="3" s="1"/>
  <c r="EG12" i="3"/>
  <c r="EZ14" i="3"/>
  <c r="ED14" i="3"/>
  <c r="DE12" i="3"/>
  <c r="DE35" i="3" s="1"/>
  <c r="DE147" i="3" s="1"/>
  <c r="KO14" i="3"/>
  <c r="CY12" i="3"/>
  <c r="CY35" i="3" s="1"/>
  <c r="CY147" i="3" s="1"/>
  <c r="CO12" i="3"/>
  <c r="CO35" i="3" s="1"/>
  <c r="CO147" i="3" s="1"/>
  <c r="DG14" i="3"/>
  <c r="CJ12" i="3"/>
  <c r="CJ35" i="3" s="1"/>
  <c r="CJ147" i="3" s="1"/>
  <c r="BX12" i="3"/>
  <c r="BX35" i="3" s="1"/>
  <c r="BX147" i="3" s="1"/>
  <c r="CL14" i="3"/>
  <c r="BE12" i="3"/>
  <c r="BE35" i="3" s="1"/>
  <c r="BE147" i="3" s="1"/>
  <c r="BQ14" i="3"/>
  <c r="JU14" i="3"/>
  <c r="AP12" i="3"/>
  <c r="AP35" i="3" s="1"/>
  <c r="AP147" i="3" s="1"/>
  <c r="AF12" i="3"/>
  <c r="KC14" i="3"/>
  <c r="AV14" i="3"/>
  <c r="KM14" i="3"/>
  <c r="KI14" i="3"/>
  <c r="JS14" i="3"/>
  <c r="KG14" i="3"/>
  <c r="KE14" i="3"/>
  <c r="KA14" i="3"/>
  <c r="Y14" i="3"/>
  <c r="JH12" i="3"/>
  <c r="JH35" i="3" s="1"/>
  <c r="JH147" i="3" s="1"/>
  <c r="JF12" i="3"/>
  <c r="JB12" i="3"/>
  <c r="JB35" i="3" s="1"/>
  <c r="JB147" i="3" s="1"/>
  <c r="JN13" i="3"/>
  <c r="IM12" i="3"/>
  <c r="IM35" i="3" s="1"/>
  <c r="IM147" i="3" s="1"/>
  <c r="II12" i="3"/>
  <c r="II35" i="3" s="1"/>
  <c r="II147" i="3" s="1"/>
  <c r="IC12" i="3"/>
  <c r="IC35" i="3" s="1"/>
  <c r="IA12" i="3"/>
  <c r="IA35" i="3" s="1"/>
  <c r="IA147" i="3" s="1"/>
  <c r="HW12" i="3"/>
  <c r="IO13" i="3"/>
  <c r="HN12" i="3"/>
  <c r="HN35" i="3" s="1"/>
  <c r="HN147" i="3" s="1"/>
  <c r="HL12" i="3"/>
  <c r="HL35" i="3" s="1"/>
  <c r="HL147" i="3" s="1"/>
  <c r="HH12" i="3"/>
  <c r="HH35" i="3" s="1"/>
  <c r="HH147" i="3" s="1"/>
  <c r="HP13" i="3"/>
  <c r="GQ12" i="3"/>
  <c r="GQ35" i="3" s="1"/>
  <c r="GQ147" i="3" s="1"/>
  <c r="GG12" i="3"/>
  <c r="GG35" i="3" s="1"/>
  <c r="GG147" i="3" s="1"/>
  <c r="GC12" i="3"/>
  <c r="FU12" i="3"/>
  <c r="FS12" i="3"/>
  <c r="FS35" i="3" s="1"/>
  <c r="FS147" i="3" s="1"/>
  <c r="FQ12" i="3"/>
  <c r="FQ35" i="3" s="1"/>
  <c r="FQ147" i="3" s="1"/>
  <c r="FO12" i="3"/>
  <c r="FO35" i="3" s="1"/>
  <c r="FO147" i="3" s="1"/>
  <c r="FE12" i="3"/>
  <c r="FC12" i="3"/>
  <c r="FC35" i="3" s="1"/>
  <c r="FC147" i="3" s="1"/>
  <c r="FV13" i="3"/>
  <c r="EZ13" i="3"/>
  <c r="EB12" i="3"/>
  <c r="EB35" i="3" s="1"/>
  <c r="EB147" i="3" s="1"/>
  <c r="DZ12" i="3"/>
  <c r="DZ35" i="3" s="1"/>
  <c r="DZ147" i="3" s="1"/>
  <c r="DV12" i="3"/>
  <c r="DV35" i="3" s="1"/>
  <c r="DL12" i="3"/>
  <c r="DL35" i="3" s="1"/>
  <c r="DJ12" i="3"/>
  <c r="ED13" i="3"/>
  <c r="DG13" i="3"/>
  <c r="KM13" i="3"/>
  <c r="KM12" i="3" s="1"/>
  <c r="CB12" i="3"/>
  <c r="CB35" i="3" s="1"/>
  <c r="BZ12" i="3"/>
  <c r="BZ35" i="3" s="1"/>
  <c r="BZ147" i="3" s="1"/>
  <c r="BR12" i="3"/>
  <c r="BO12" i="3"/>
  <c r="BO35" i="3" s="1"/>
  <c r="BO147" i="3" s="1"/>
  <c r="BM12" i="3"/>
  <c r="BM35" i="3" s="1"/>
  <c r="BM147" i="3" s="1"/>
  <c r="BI12" i="3"/>
  <c r="BI35" i="3" s="1"/>
  <c r="BC12" i="3"/>
  <c r="BC35" i="3" s="1"/>
  <c r="BA12" i="3"/>
  <c r="BA35" i="3" s="1"/>
  <c r="AW12" i="3"/>
  <c r="JU13" i="3"/>
  <c r="JU12" i="3" s="1"/>
  <c r="JU35" i="3" s="1"/>
  <c r="AN12" i="3"/>
  <c r="AN35" i="3" s="1"/>
  <c r="AN147" i="3" s="1"/>
  <c r="AL12" i="3"/>
  <c r="AL35" i="3" s="1"/>
  <c r="AL147" i="3" s="1"/>
  <c r="AH12" i="3"/>
  <c r="AH35" i="3" s="1"/>
  <c r="KC13" i="3"/>
  <c r="AB12" i="3"/>
  <c r="AV13" i="3"/>
  <c r="V12" i="3"/>
  <c r="V35" i="3" s="1"/>
  <c r="V147" i="3" s="1"/>
  <c r="KI13" i="3"/>
  <c r="KI12" i="3" s="1"/>
  <c r="P12" i="3"/>
  <c r="KG13" i="3"/>
  <c r="KG12" i="3" s="1"/>
  <c r="L12" i="3"/>
  <c r="KA13" i="3"/>
  <c r="KA12" i="3" s="1"/>
  <c r="Y13" i="3"/>
  <c r="KB12" i="3"/>
  <c r="JZ12" i="3"/>
  <c r="JL12" i="3"/>
  <c r="JK12" i="3"/>
  <c r="JD12" i="3"/>
  <c r="IZ12" i="3"/>
  <c r="IZ35" i="3" s="1"/>
  <c r="IZ147" i="3" s="1"/>
  <c r="IW12" i="3"/>
  <c r="IV12" i="3"/>
  <c r="IS12" i="3"/>
  <c r="IR12" i="3"/>
  <c r="IQ12" i="3"/>
  <c r="IP12" i="3"/>
  <c r="IH12" i="3"/>
  <c r="IG12" i="3"/>
  <c r="ID12" i="3"/>
  <c r="HY12" i="3"/>
  <c r="HV12" i="3"/>
  <c r="HU12" i="3"/>
  <c r="HU35" i="3" s="1"/>
  <c r="HR12" i="3"/>
  <c r="HQ12" i="3"/>
  <c r="HK12" i="3"/>
  <c r="HJ12" i="3"/>
  <c r="HJ35" i="3" s="1"/>
  <c r="HJ147" i="3" s="1"/>
  <c r="HF12" i="3"/>
  <c r="HC12" i="3"/>
  <c r="HB12" i="3"/>
  <c r="HB35" i="3" s="1"/>
  <c r="HB147" i="3" s="1"/>
  <c r="GY12" i="3"/>
  <c r="GX12" i="3"/>
  <c r="GW12" i="3"/>
  <c r="GV12" i="3"/>
  <c r="GU12" i="3"/>
  <c r="GT12" i="3"/>
  <c r="GM12" i="3"/>
  <c r="GI12" i="3"/>
  <c r="GI35" i="3" s="1"/>
  <c r="GI147" i="3" s="1"/>
  <c r="GF12" i="3"/>
  <c r="GE12" i="3"/>
  <c r="GA12" i="3"/>
  <c r="FY12" i="3"/>
  <c r="FX12" i="3"/>
  <c r="FW12" i="3"/>
  <c r="FW35" i="3" s="1"/>
  <c r="FM12" i="3"/>
  <c r="FI12" i="3"/>
  <c r="FI35" i="3" s="1"/>
  <c r="FI147" i="3" s="1"/>
  <c r="FF12" i="3"/>
  <c r="FD12" i="3"/>
  <c r="FB12" i="3"/>
  <c r="FA12" i="3"/>
  <c r="EU12" i="3"/>
  <c r="EQ12" i="3"/>
  <c r="EQ35" i="3" s="1"/>
  <c r="EO12" i="3"/>
  <c r="EN12" i="3"/>
  <c r="EM12" i="3"/>
  <c r="EJ12" i="3"/>
  <c r="EH12" i="3"/>
  <c r="EF12" i="3"/>
  <c r="EE12" i="3"/>
  <c r="DX12" i="3"/>
  <c r="DT12" i="3"/>
  <c r="DT35" i="3" s="1"/>
  <c r="DT147" i="3" s="1"/>
  <c r="DR12" i="3"/>
  <c r="DR35" i="3" s="1"/>
  <c r="DR147" i="3" s="1"/>
  <c r="DQ12" i="3"/>
  <c r="DP12" i="3"/>
  <c r="DM12" i="3"/>
  <c r="DK12" i="3"/>
  <c r="DI12" i="3"/>
  <c r="DH12" i="3"/>
  <c r="DA12" i="3"/>
  <c r="CW12" i="3"/>
  <c r="CU12" i="3"/>
  <c r="CS12" i="3"/>
  <c r="CR12" i="3"/>
  <c r="CP12" i="3"/>
  <c r="CN12" i="3"/>
  <c r="CH12" i="3"/>
  <c r="CD12" i="3"/>
  <c r="CD35" i="3" s="1"/>
  <c r="CD147" i="3" s="1"/>
  <c r="BW12" i="3"/>
  <c r="BV12" i="3"/>
  <c r="BT12" i="3"/>
  <c r="BS12" i="3"/>
  <c r="BK12" i="3"/>
  <c r="BK35" i="3" s="1"/>
  <c r="BK147" i="3" s="1"/>
  <c r="BG12" i="3"/>
  <c r="AZ12" i="3"/>
  <c r="AY12" i="3"/>
  <c r="AX12" i="3"/>
  <c r="AR12" i="3"/>
  <c r="AM12" i="3"/>
  <c r="AJ12" i="3"/>
  <c r="AC12" i="3"/>
  <c r="AA12" i="3"/>
  <c r="Z12" i="3"/>
  <c r="Z35" i="3" s="1"/>
  <c r="X12" i="3"/>
  <c r="T12" i="3"/>
  <c r="O12" i="3"/>
  <c r="N12" i="3"/>
  <c r="J12" i="3"/>
  <c r="I12" i="3"/>
  <c r="G12" i="3"/>
  <c r="KC12" i="3" l="1"/>
  <c r="BQ12" i="3"/>
  <c r="JW19" i="3"/>
  <c r="AB35" i="3"/>
  <c r="KC16" i="3"/>
  <c r="CL22" i="3"/>
  <c r="BQ16" i="3"/>
  <c r="JW18" i="3"/>
  <c r="KQ18" i="3" s="1"/>
  <c r="EG35" i="3"/>
  <c r="EG147" i="3" s="1"/>
  <c r="JW15" i="3"/>
  <c r="KQ15" i="3" s="1"/>
  <c r="IO16" i="3"/>
  <c r="JW21" i="3"/>
  <c r="IO22" i="3"/>
  <c r="KI16" i="3"/>
  <c r="KI35" i="3" s="1"/>
  <c r="FV16" i="3"/>
  <c r="FE35" i="3"/>
  <c r="FU35" i="3"/>
  <c r="FU147" i="3" s="1"/>
  <c r="IE35" i="3"/>
  <c r="IE147" i="3" s="1"/>
  <c r="DJ35" i="3"/>
  <c r="JO35" i="3"/>
  <c r="JW20" i="3"/>
  <c r="BG35" i="3"/>
  <c r="BG147" i="3" s="1"/>
  <c r="CH35" i="3"/>
  <c r="DP35" i="3"/>
  <c r="DP147" i="3" s="1"/>
  <c r="EM35" i="3"/>
  <c r="EM147" i="3" s="1"/>
  <c r="GV35" i="3"/>
  <c r="GV147" i="3" s="1"/>
  <c r="HF35" i="3"/>
  <c r="HF147" i="3" s="1"/>
  <c r="BQ13" i="3"/>
  <c r="R12" i="3"/>
  <c r="R35" i="3" s="1"/>
  <c r="DA35" i="3"/>
  <c r="DA147" i="3" s="1"/>
  <c r="DX35" i="3"/>
  <c r="DX147" i="3" s="1"/>
  <c r="EU35" i="3"/>
  <c r="GE35" i="3"/>
  <c r="GE147" i="3" s="1"/>
  <c r="GS12" i="3"/>
  <c r="HY35" i="3"/>
  <c r="HY147" i="3" s="1"/>
  <c r="IV35" i="3"/>
  <c r="IV147" i="3" s="1"/>
  <c r="CL13" i="3"/>
  <c r="P16" i="3"/>
  <c r="P35" i="3" s="1"/>
  <c r="AR16" i="3"/>
  <c r="CU16" i="3"/>
  <c r="DG16" i="3" s="1"/>
  <c r="EK16" i="3"/>
  <c r="EZ16" i="3" s="1"/>
  <c r="IP16" i="3"/>
  <c r="JF16" i="3"/>
  <c r="JF35" i="3" s="1"/>
  <c r="JF147" i="3" s="1"/>
  <c r="CL17" i="3"/>
  <c r="KA17" i="3"/>
  <c r="EZ18" i="3"/>
  <c r="FV19" i="3"/>
  <c r="CL23" i="3"/>
  <c r="JS23" i="3"/>
  <c r="JS22" i="3" s="1"/>
  <c r="KK23" i="3"/>
  <c r="KK22" i="3" s="1"/>
  <c r="KE13" i="3"/>
  <c r="KE12" i="3" s="1"/>
  <c r="KE35" i="3" s="1"/>
  <c r="KK14" i="3"/>
  <c r="F16" i="3"/>
  <c r="R16" i="3"/>
  <c r="AT16" i="3"/>
  <c r="BT16" i="3"/>
  <c r="CL16" i="3" s="1"/>
  <c r="GA16" i="3"/>
  <c r="GS16" i="3" s="1"/>
  <c r="GZ16" i="3"/>
  <c r="GZ35" i="3" s="1"/>
  <c r="GZ147" i="3" s="1"/>
  <c r="L22" i="3"/>
  <c r="L35" i="3" s="1"/>
  <c r="CU22" i="3"/>
  <c r="DG22" i="3" s="1"/>
  <c r="IO23" i="3"/>
  <c r="KM23" i="3"/>
  <c r="BQ17" i="3"/>
  <c r="JY13" i="3"/>
  <c r="KO13" i="3"/>
  <c r="KO12" i="3" s="1"/>
  <c r="H12" i="3"/>
  <c r="AD12" i="3"/>
  <c r="AD35" i="3" s="1"/>
  <c r="AD147" i="3" s="1"/>
  <c r="AR35" i="3"/>
  <c r="DC12" i="3"/>
  <c r="DC35" i="3" s="1"/>
  <c r="DC147" i="3" s="1"/>
  <c r="GT35" i="3"/>
  <c r="HP12" i="3"/>
  <c r="AT12" i="3"/>
  <c r="CF12" i="3"/>
  <c r="CF35" i="3" s="1"/>
  <c r="CF147" i="3" s="1"/>
  <c r="CQ12" i="3"/>
  <c r="CQ35" i="3" s="1"/>
  <c r="CQ147" i="3" s="1"/>
  <c r="DN12" i="3"/>
  <c r="DN35" i="3" s="1"/>
  <c r="DN147" i="3" s="1"/>
  <c r="EK12" i="3"/>
  <c r="EK35" i="3" s="1"/>
  <c r="EK147" i="3" s="1"/>
  <c r="FG12" i="3"/>
  <c r="FG35" i="3" s="1"/>
  <c r="FG147" i="3" s="1"/>
  <c r="HQ35" i="3"/>
  <c r="IO12" i="3"/>
  <c r="IX12" i="3"/>
  <c r="IX35" i="3" s="1"/>
  <c r="IX147" i="3" s="1"/>
  <c r="JL35" i="3"/>
  <c r="JL147" i="3" s="1"/>
  <c r="JQ13" i="3"/>
  <c r="JW14" i="3"/>
  <c r="KQ14" i="3" s="1"/>
  <c r="T16" i="3"/>
  <c r="T35" i="3" s="1"/>
  <c r="AF16" i="3"/>
  <c r="AV16" i="3" s="1"/>
  <c r="BV16" i="3"/>
  <c r="BV35" i="3" s="1"/>
  <c r="GC16" i="3"/>
  <c r="GC35" i="3" s="1"/>
  <c r="GC147" i="3" s="1"/>
  <c r="KK21" i="3"/>
  <c r="KK16" i="3" s="1"/>
  <c r="AW22" i="3"/>
  <c r="BQ22" i="3" s="1"/>
  <c r="FA22" i="3"/>
  <c r="FV22" i="3" s="1"/>
  <c r="N22" i="3"/>
  <c r="HP23" i="3"/>
  <c r="KO23" i="3"/>
  <c r="JW27" i="3"/>
  <c r="JS13" i="3"/>
  <c r="JS12" i="3" s="1"/>
  <c r="HP14" i="3"/>
  <c r="Y18" i="3"/>
  <c r="KG19" i="3"/>
  <c r="KG16" i="3" s="1"/>
  <c r="KG35" i="3" s="1"/>
  <c r="Y20" i="3"/>
  <c r="KA20" i="3"/>
  <c r="IO21" i="3"/>
  <c r="DG23" i="3"/>
  <c r="Y24" i="3"/>
  <c r="JY24" i="3"/>
  <c r="JY22" i="3" s="1"/>
  <c r="JW29" i="3"/>
  <c r="KQ29" i="3" s="1"/>
  <c r="JY14" i="3"/>
  <c r="H16" i="3"/>
  <c r="DG17" i="3"/>
  <c r="JQ17" i="3"/>
  <c r="AJ35" i="3"/>
  <c r="AJ147" i="3" s="1"/>
  <c r="CS35" i="3"/>
  <c r="CS147" i="3" s="1"/>
  <c r="EE35" i="3"/>
  <c r="FA35" i="3"/>
  <c r="KK13" i="3"/>
  <c r="KK12" i="3" s="1"/>
  <c r="X16" i="3"/>
  <c r="X35" i="3" s="1"/>
  <c r="X147" i="3" s="1"/>
  <c r="ED23" i="3"/>
  <c r="JU24" i="3"/>
  <c r="JW32" i="3"/>
  <c r="KQ32" i="3" s="1"/>
  <c r="JY21" i="3"/>
  <c r="JY16" i="3" s="1"/>
  <c r="KQ26" i="3"/>
  <c r="JW28" i="3"/>
  <c r="AY35" i="3"/>
  <c r="CM12" i="3"/>
  <c r="CW35" i="3"/>
  <c r="CW147" i="3" s="1"/>
  <c r="GA35" i="3"/>
  <c r="Y21" i="3"/>
  <c r="Y23" i="3"/>
  <c r="JW24" i="3"/>
  <c r="KQ24" i="3" s="1"/>
  <c r="GS13" i="3"/>
  <c r="N35" i="3"/>
  <c r="CU35" i="3"/>
  <c r="CU147" i="3" s="1"/>
  <c r="EO35" i="3"/>
  <c r="EO147" i="3" s="1"/>
  <c r="FM35" i="3"/>
  <c r="FM147" i="3" s="1"/>
  <c r="FY35" i="3"/>
  <c r="FY147" i="3" s="1"/>
  <c r="GM35" i="3"/>
  <c r="GM147" i="3" s="1"/>
  <c r="GX35" i="3"/>
  <c r="IG35" i="3"/>
  <c r="IG147" i="3" s="1"/>
  <c r="IR35" i="3"/>
  <c r="JD35" i="3"/>
  <c r="JD147" i="3" s="1"/>
  <c r="F12" i="3"/>
  <c r="Y15" i="3"/>
  <c r="DH16" i="3"/>
  <c r="ED16" i="3" s="1"/>
  <c r="Y19" i="3"/>
  <c r="KA23" i="3"/>
  <c r="KA22" i="3" s="1"/>
  <c r="JQ30" i="3"/>
  <c r="JW30" i="3" s="1"/>
  <c r="JW31" i="3"/>
  <c r="JQ25" i="3"/>
  <c r="JW25" i="3" s="1"/>
  <c r="KQ25" i="3" s="1"/>
  <c r="Y26" i="3"/>
  <c r="J30" i="3"/>
  <c r="J35" i="3" s="1"/>
  <c r="BR30" i="3"/>
  <c r="CL30" i="3" s="1"/>
  <c r="IO34" i="3"/>
  <c r="JY39" i="3"/>
  <c r="BQ39" i="3"/>
  <c r="CL39" i="3"/>
  <c r="KI46" i="3"/>
  <c r="JW55" i="3"/>
  <c r="KQ55" i="3" s="1"/>
  <c r="JQ56" i="3"/>
  <c r="JW56" i="3" s="1"/>
  <c r="JW57" i="3"/>
  <c r="KC28" i="3"/>
  <c r="KC22" i="3" s="1"/>
  <c r="BQ31" i="3"/>
  <c r="JN38" i="3"/>
  <c r="KA39" i="3"/>
  <c r="JW40" i="3"/>
  <c r="JW42" i="3"/>
  <c r="KM46" i="3"/>
  <c r="CL56" i="3"/>
  <c r="JY27" i="3"/>
  <c r="Y31" i="3"/>
  <c r="JY33" i="3"/>
  <c r="KQ33" i="3" s="1"/>
  <c r="KC39" i="3"/>
  <c r="KC38" i="3" s="1"/>
  <c r="DG39" i="3"/>
  <c r="CM38" i="3"/>
  <c r="JW44" i="3"/>
  <c r="KQ53" i="3"/>
  <c r="KM56" i="3"/>
  <c r="KO56" i="3"/>
  <c r="Y29" i="3"/>
  <c r="P30" i="3"/>
  <c r="JS30" i="3" s="1"/>
  <c r="HW30" i="3"/>
  <c r="IO30" i="3" s="1"/>
  <c r="KA31" i="3"/>
  <c r="KA30" i="3" s="1"/>
  <c r="FV38" i="3"/>
  <c r="HP38" i="3"/>
  <c r="JW41" i="3"/>
  <c r="KA46" i="3"/>
  <c r="JY34" i="3"/>
  <c r="KQ34" i="3" s="1"/>
  <c r="L99" i="3"/>
  <c r="JU39" i="3"/>
  <c r="JU38" i="3" s="1"/>
  <c r="AT38" i="3"/>
  <c r="AV38" i="3" s="1"/>
  <c r="ED39" i="3"/>
  <c r="JW43" i="3"/>
  <c r="KQ43" i="3" s="1"/>
  <c r="KC46" i="3"/>
  <c r="KK46" i="3"/>
  <c r="KK99" i="3" s="1"/>
  <c r="KK145" i="3" s="1"/>
  <c r="JW49" i="3"/>
  <c r="KQ49" i="3" s="1"/>
  <c r="Y25" i="3"/>
  <c r="JS39" i="3"/>
  <c r="JS38" i="3" s="1"/>
  <c r="P38" i="3"/>
  <c r="AV39" i="3"/>
  <c r="JW45" i="3"/>
  <c r="KQ45" i="3" s="1"/>
  <c r="KO46" i="3"/>
  <c r="KQ54" i="3"/>
  <c r="Y32" i="3"/>
  <c r="BQ38" i="3"/>
  <c r="R38" i="3"/>
  <c r="KI39" i="3"/>
  <c r="KI38" i="3" s="1"/>
  <c r="AV46" i="3"/>
  <c r="KG46" i="3"/>
  <c r="JU46" i="3"/>
  <c r="CL38" i="3"/>
  <c r="ED38" i="3"/>
  <c r="EZ38" i="3"/>
  <c r="GS38" i="3"/>
  <c r="KM39" i="3"/>
  <c r="EZ39" i="3"/>
  <c r="JS46" i="3"/>
  <c r="JW47" i="3"/>
  <c r="KQ47" i="3" s="1"/>
  <c r="JQ46" i="3"/>
  <c r="JW48" i="3"/>
  <c r="KQ48" i="3" s="1"/>
  <c r="JW51" i="3"/>
  <c r="KQ51" i="3" s="1"/>
  <c r="JW52" i="3"/>
  <c r="KQ52" i="3" s="1"/>
  <c r="JY40" i="3"/>
  <c r="H46" i="3"/>
  <c r="H99" i="3" s="1"/>
  <c r="H145" i="3" s="1"/>
  <c r="Y49" i="3"/>
  <c r="Y53" i="3"/>
  <c r="KI57" i="3"/>
  <c r="KI56" i="3" s="1"/>
  <c r="KI58" i="3"/>
  <c r="BQ58" i="3"/>
  <c r="JW58" i="3"/>
  <c r="JW60" i="3"/>
  <c r="KQ60" i="3" s="1"/>
  <c r="KE63" i="3"/>
  <c r="JW66" i="3"/>
  <c r="KQ72" i="3"/>
  <c r="EZ73" i="3"/>
  <c r="JO145" i="3"/>
  <c r="KA44" i="3"/>
  <c r="DG57" i="3"/>
  <c r="CL63" i="3"/>
  <c r="KQ70" i="3"/>
  <c r="Y39" i="3"/>
  <c r="Y43" i="3"/>
  <c r="L46" i="3"/>
  <c r="JY50" i="3"/>
  <c r="JY46" i="3" s="1"/>
  <c r="Y55" i="3"/>
  <c r="P56" i="3"/>
  <c r="Y56" i="3" s="1"/>
  <c r="AT56" i="3"/>
  <c r="AV56" i="3" s="1"/>
  <c r="JN58" i="3"/>
  <c r="Y59" i="3"/>
  <c r="KO39" i="3"/>
  <c r="JY41" i="3"/>
  <c r="N46" i="3"/>
  <c r="Y48" i="3"/>
  <c r="Y52" i="3"/>
  <c r="KA57" i="3"/>
  <c r="KA56" i="3" s="1"/>
  <c r="ED63" i="3"/>
  <c r="Y45" i="3"/>
  <c r="P46" i="3"/>
  <c r="Y57" i="3"/>
  <c r="KC57" i="3"/>
  <c r="Y58" i="3"/>
  <c r="JW61" i="3"/>
  <c r="KQ62" i="3"/>
  <c r="Y54" i="3"/>
  <c r="KE58" i="3"/>
  <c r="KE56" i="3" s="1"/>
  <c r="DG58" i="3"/>
  <c r="JW59" i="3"/>
  <c r="BQ63" i="3"/>
  <c r="JW65" i="3"/>
  <c r="JW71" i="3"/>
  <c r="BQ73" i="3"/>
  <c r="JY42" i="3"/>
  <c r="Y47" i="3"/>
  <c r="Y51" i="3"/>
  <c r="IO57" i="3"/>
  <c r="KG58" i="3"/>
  <c r="KG56" i="3" s="1"/>
  <c r="ED58" i="3"/>
  <c r="DG63" i="3"/>
  <c r="JW63" i="3"/>
  <c r="JW64" i="3"/>
  <c r="KQ65" i="3"/>
  <c r="JW76" i="3"/>
  <c r="KQ76" i="3" s="1"/>
  <c r="N38" i="3"/>
  <c r="F46" i="3"/>
  <c r="Y46" i="3" s="1"/>
  <c r="KA63" i="3"/>
  <c r="JW69" i="3"/>
  <c r="JW72" i="3"/>
  <c r="JW75" i="3"/>
  <c r="KQ75" i="3" s="1"/>
  <c r="KC59" i="3"/>
  <c r="AH63" i="3"/>
  <c r="AH99" i="3" s="1"/>
  <c r="BQ64" i="3"/>
  <c r="KC64" i="3"/>
  <c r="KC63" i="3" s="1"/>
  <c r="Y67" i="3"/>
  <c r="N73" i="3"/>
  <c r="AR73" i="3"/>
  <c r="AR99" i="3" s="1"/>
  <c r="AR145" i="3" s="1"/>
  <c r="BV73" i="3"/>
  <c r="CL73" i="3" s="1"/>
  <c r="Y75" i="3"/>
  <c r="KC77" i="3"/>
  <c r="KC73" i="3" s="1"/>
  <c r="Y77" i="3"/>
  <c r="EZ78" i="3"/>
  <c r="JY78" i="3"/>
  <c r="JY73" i="3" s="1"/>
  <c r="JN79" i="3"/>
  <c r="JY80" i="3"/>
  <c r="EZ80" i="3"/>
  <c r="JN80" i="3"/>
  <c r="KM81" i="3"/>
  <c r="EZ81" i="3"/>
  <c r="GS83" i="3"/>
  <c r="KI84" i="3"/>
  <c r="KI83" i="3" s="1"/>
  <c r="GT83" i="3"/>
  <c r="GT99" i="3" s="1"/>
  <c r="HP84" i="3"/>
  <c r="JN84" i="3"/>
  <c r="KO85" i="3"/>
  <c r="ED85" i="3"/>
  <c r="IO85" i="3"/>
  <c r="HS83" i="3"/>
  <c r="HS99" i="3" s="1"/>
  <c r="JS86" i="3"/>
  <c r="DG87" i="3"/>
  <c r="DV83" i="3"/>
  <c r="DV99" i="3" s="1"/>
  <c r="KK87" i="3"/>
  <c r="FV87" i="3"/>
  <c r="KG88" i="3"/>
  <c r="BQ88" i="3"/>
  <c r="KA89" i="3"/>
  <c r="FV89" i="3"/>
  <c r="GT90" i="3"/>
  <c r="HP90" i="3" s="1"/>
  <c r="HP91" i="3"/>
  <c r="KG92" i="3"/>
  <c r="FW143" i="3"/>
  <c r="FW147" i="3" s="1"/>
  <c r="J63" i="3"/>
  <c r="J99" i="3" s="1"/>
  <c r="J145" i="3" s="1"/>
  <c r="Y70" i="3"/>
  <c r="KI74" i="3"/>
  <c r="KQ74" i="3" s="1"/>
  <c r="KG78" i="3"/>
  <c r="HP79" i="3"/>
  <c r="HP81" i="3"/>
  <c r="T83" i="3"/>
  <c r="KM84" i="3"/>
  <c r="JU85" i="3"/>
  <c r="AT83" i="3"/>
  <c r="KE85" i="3"/>
  <c r="BR83" i="3"/>
  <c r="CL83" i="3" s="1"/>
  <c r="CL86" i="3"/>
  <c r="EZ86" i="3"/>
  <c r="IR83" i="3"/>
  <c r="IR99" i="3" s="1"/>
  <c r="IR145" i="3" s="1"/>
  <c r="JN86" i="3"/>
  <c r="KE87" i="3"/>
  <c r="JQ88" i="3"/>
  <c r="JW88" i="3" s="1"/>
  <c r="KO89" i="3"/>
  <c r="KI94" i="3"/>
  <c r="R90" i="3"/>
  <c r="Y60" i="3"/>
  <c r="KC61" i="3"/>
  <c r="KO64" i="3"/>
  <c r="KO63" i="3" s="1"/>
  <c r="Y65" i="3"/>
  <c r="JY68" i="3"/>
  <c r="KQ68" i="3" s="1"/>
  <c r="AF73" i="3"/>
  <c r="AV73" i="3" s="1"/>
  <c r="BQ74" i="3"/>
  <c r="KG77" i="3"/>
  <c r="KG73" i="3" s="1"/>
  <c r="JS78" i="3"/>
  <c r="JS73" i="3" s="1"/>
  <c r="JN78" i="3"/>
  <c r="JS79" i="3"/>
  <c r="KK79" i="3"/>
  <c r="FV79" i="3"/>
  <c r="KC80" i="3"/>
  <c r="Y80" i="3"/>
  <c r="DG84" i="3"/>
  <c r="FA83" i="3"/>
  <c r="FV84" i="3"/>
  <c r="BC83" i="3"/>
  <c r="BC99" i="3" s="1"/>
  <c r="KE86" i="3"/>
  <c r="AW83" i="3"/>
  <c r="AW99" i="3" s="1"/>
  <c r="BQ87" i="3"/>
  <c r="JS87" i="3"/>
  <c r="BQ90" i="3"/>
  <c r="DG90" i="3"/>
  <c r="JY71" i="3"/>
  <c r="KQ71" i="3" s="1"/>
  <c r="T73" i="3"/>
  <c r="T99" i="3" s="1"/>
  <c r="Y74" i="3"/>
  <c r="Y76" i="3"/>
  <c r="KI78" i="3"/>
  <c r="KK78" i="3"/>
  <c r="KK73" i="3" s="1"/>
  <c r="KI79" i="3"/>
  <c r="ED79" i="3"/>
  <c r="KE80" i="3"/>
  <c r="KE73" i="3" s="1"/>
  <c r="FV80" i="3"/>
  <c r="Y81" i="3"/>
  <c r="AV81" i="3"/>
  <c r="DG81" i="3"/>
  <c r="FV81" i="3"/>
  <c r="JS85" i="3"/>
  <c r="JW85" i="3" s="1"/>
  <c r="KQ85" i="3" s="1"/>
  <c r="BQ85" i="3"/>
  <c r="EZ85" i="3"/>
  <c r="DG86" i="3"/>
  <c r="GX83" i="3"/>
  <c r="GX99" i="3" s="1"/>
  <c r="GX145" i="3" s="1"/>
  <c r="HP86" i="3"/>
  <c r="KM88" i="3"/>
  <c r="HP88" i="3"/>
  <c r="KC89" i="3"/>
  <c r="GS89" i="3"/>
  <c r="KA91" i="3"/>
  <c r="Y62" i="3"/>
  <c r="Z63" i="3"/>
  <c r="AV63" i="3" s="1"/>
  <c r="JY66" i="3"/>
  <c r="KQ66" i="3" s="1"/>
  <c r="F73" i="3"/>
  <c r="DH73" i="3"/>
  <c r="ED73" i="3" s="1"/>
  <c r="FA73" i="3"/>
  <c r="FV73" i="3" s="1"/>
  <c r="KM78" i="3"/>
  <c r="KM79" i="3"/>
  <c r="IO79" i="3"/>
  <c r="KG80" i="3"/>
  <c r="AV80" i="3"/>
  <c r="KO80" i="3"/>
  <c r="IO80" i="3"/>
  <c r="KO81" i="3"/>
  <c r="IO81" i="3"/>
  <c r="AB83" i="3"/>
  <c r="AB99" i="3" s="1"/>
  <c r="AB145" i="3" s="1"/>
  <c r="DH83" i="3"/>
  <c r="ED84" i="3"/>
  <c r="JU84" i="3"/>
  <c r="JW84" i="3" s="1"/>
  <c r="KQ84" i="3" s="1"/>
  <c r="CL85" i="3"/>
  <c r="HP85" i="3"/>
  <c r="H83" i="3"/>
  <c r="Y83" i="3" s="1"/>
  <c r="KA86" i="3"/>
  <c r="Y86" i="3"/>
  <c r="JY86" i="3"/>
  <c r="CL87" i="3"/>
  <c r="Y88" i="3"/>
  <c r="CL88" i="3"/>
  <c r="JS89" i="3"/>
  <c r="JW89" i="3" s="1"/>
  <c r="KC91" i="3"/>
  <c r="KO91" i="3"/>
  <c r="H73" i="3"/>
  <c r="KM77" i="3"/>
  <c r="KO73" i="3" s="1"/>
  <c r="JQ77" i="3"/>
  <c r="JQ73" i="3" s="1"/>
  <c r="JW73" i="3" s="1"/>
  <c r="JS80" i="3"/>
  <c r="JW80" i="3" s="1"/>
  <c r="KQ80" i="3" s="1"/>
  <c r="DG80" i="3"/>
  <c r="ED80" i="3"/>
  <c r="KG81" i="3"/>
  <c r="KQ81" i="3" s="1"/>
  <c r="EZ83" i="3"/>
  <c r="GS84" i="3"/>
  <c r="KK83" i="3"/>
  <c r="KC86" i="3"/>
  <c r="KC187" i="3" s="1"/>
  <c r="FE83" i="3"/>
  <c r="FE99" i="3" s="1"/>
  <c r="FE145" i="3" s="1"/>
  <c r="FV86" i="3"/>
  <c r="JQ87" i="3"/>
  <c r="JW87" i="3" s="1"/>
  <c r="HW83" i="3"/>
  <c r="HW99" i="3" s="1"/>
  <c r="HW145" i="3" s="1"/>
  <c r="IO87" i="3"/>
  <c r="EZ89" i="3"/>
  <c r="KE91" i="3"/>
  <c r="AB90" i="3"/>
  <c r="AV90" i="3" s="1"/>
  <c r="AV91" i="3"/>
  <c r="JU91" i="3"/>
  <c r="JU90" i="3" s="1"/>
  <c r="ED91" i="3"/>
  <c r="Y69" i="3"/>
  <c r="Y78" i="3"/>
  <c r="IO78" i="3"/>
  <c r="JW78" i="3"/>
  <c r="KQ78" i="3" s="1"/>
  <c r="KA79" i="3"/>
  <c r="KA73" i="3" s="1"/>
  <c r="Y79" i="3"/>
  <c r="JU79" i="3"/>
  <c r="JU73" i="3" s="1"/>
  <c r="KI80" i="3"/>
  <c r="GS80" i="3"/>
  <c r="BQ81" i="3"/>
  <c r="GS81" i="3"/>
  <c r="KG84" i="3"/>
  <c r="KG83" i="3" s="1"/>
  <c r="DG85" i="3"/>
  <c r="CM83" i="3"/>
  <c r="DG83" i="3" s="1"/>
  <c r="JU86" i="3"/>
  <c r="JW86" i="3" s="1"/>
  <c r="KQ86" i="3" s="1"/>
  <c r="GS87" i="3"/>
  <c r="CL89" i="3"/>
  <c r="HP89" i="3"/>
  <c r="GS90" i="3"/>
  <c r="IO90" i="3"/>
  <c r="KG91" i="3"/>
  <c r="N90" i="3"/>
  <c r="EZ92" i="3"/>
  <c r="FV92" i="3"/>
  <c r="FA90" i="3"/>
  <c r="FV90" i="3" s="1"/>
  <c r="JS83" i="3"/>
  <c r="AY83" i="3"/>
  <c r="AY99" i="3" s="1"/>
  <c r="KA84" i="3"/>
  <c r="KA83" i="3" s="1"/>
  <c r="BQ84" i="3"/>
  <c r="IO84" i="3"/>
  <c r="JN85" i="3"/>
  <c r="DL83" i="3"/>
  <c r="DL99" i="3" s="1"/>
  <c r="ED86" i="3"/>
  <c r="EZ87" i="3"/>
  <c r="Y89" i="3"/>
  <c r="JY89" i="3"/>
  <c r="IR90" i="3"/>
  <c r="JN90" i="3" s="1"/>
  <c r="JN91" i="3"/>
  <c r="DG92" i="3"/>
  <c r="KK92" i="3"/>
  <c r="KK90" i="3" s="1"/>
  <c r="DV90" i="3"/>
  <c r="CL93" i="3"/>
  <c r="BR90" i="3"/>
  <c r="CH90" i="3"/>
  <c r="CH99" i="3" s="1"/>
  <c r="CH145" i="3" s="1"/>
  <c r="KO93" i="3"/>
  <c r="AV92" i="3"/>
  <c r="ED92" i="3"/>
  <c r="JQ93" i="3"/>
  <c r="JQ90" i="3" s="1"/>
  <c r="KM94" i="3"/>
  <c r="KI95" i="3"/>
  <c r="FV98" i="3"/>
  <c r="BI102" i="3"/>
  <c r="BI143" i="3" s="1"/>
  <c r="BI147" i="3" s="1"/>
  <c r="KI103" i="3"/>
  <c r="KI102" i="3" s="1"/>
  <c r="R83" i="3"/>
  <c r="JY84" i="3"/>
  <c r="JY83" i="3" s="1"/>
  <c r="CB90" i="3"/>
  <c r="CB99" i="3" s="1"/>
  <c r="IC90" i="3"/>
  <c r="IC99" i="3" s="1"/>
  <c r="JW91" i="3"/>
  <c r="BQ92" i="3"/>
  <c r="KC93" i="3"/>
  <c r="Y93" i="3"/>
  <c r="DG93" i="3"/>
  <c r="Y94" i="3"/>
  <c r="JW94" i="3"/>
  <c r="IO94" i="3"/>
  <c r="JN95" i="3"/>
  <c r="KC96" i="3"/>
  <c r="IO96" i="3"/>
  <c r="JS97" i="3"/>
  <c r="JW97" i="3" s="1"/>
  <c r="KQ97" i="3" s="1"/>
  <c r="KC98" i="3"/>
  <c r="DH143" i="3"/>
  <c r="ED102" i="3"/>
  <c r="ED143" i="3" s="1"/>
  <c r="Z102" i="3"/>
  <c r="Y84" i="3"/>
  <c r="JY87" i="3"/>
  <c r="KM91" i="3"/>
  <c r="KM92" i="3"/>
  <c r="EZ95" i="3"/>
  <c r="KO96" i="3"/>
  <c r="ED96" i="3"/>
  <c r="EZ97" i="3"/>
  <c r="KO98" i="3"/>
  <c r="ED98" i="3"/>
  <c r="CL84" i="3"/>
  <c r="KC84" i="3"/>
  <c r="Y87" i="3"/>
  <c r="H90" i="3"/>
  <c r="Y90" i="3" s="1"/>
  <c r="DJ90" i="3"/>
  <c r="ED90" i="3" s="1"/>
  <c r="JY91" i="3"/>
  <c r="IO91" i="3"/>
  <c r="JY92" i="3"/>
  <c r="CL92" i="3"/>
  <c r="KC94" i="3"/>
  <c r="HP94" i="3"/>
  <c r="GS96" i="3"/>
  <c r="CL97" i="3"/>
  <c r="CL103" i="3"/>
  <c r="IP83" i="3"/>
  <c r="JN83" i="3" s="1"/>
  <c r="KE84" i="3"/>
  <c r="KE83" i="3" s="1"/>
  <c r="JY85" i="3"/>
  <c r="GS91" i="3"/>
  <c r="KA92" i="3"/>
  <c r="JW92" i="3"/>
  <c r="IO92" i="3"/>
  <c r="JW93" i="3"/>
  <c r="KC95" i="3"/>
  <c r="Y95" i="3"/>
  <c r="JW95" i="3"/>
  <c r="JS96" i="3"/>
  <c r="JW96" i="3" s="1"/>
  <c r="KQ96" i="3" s="1"/>
  <c r="BQ96" i="3"/>
  <c r="JS98" i="3"/>
  <c r="JW98" i="3" s="1"/>
  <c r="KQ98" i="3" s="1"/>
  <c r="KO103" i="3"/>
  <c r="JY82" i="3"/>
  <c r="KQ82" i="3" s="1"/>
  <c r="JY88" i="3"/>
  <c r="Y91" i="3"/>
  <c r="EZ91" i="3"/>
  <c r="KC92" i="3"/>
  <c r="Y92" i="3"/>
  <c r="JN92" i="3"/>
  <c r="KI93" i="3"/>
  <c r="KI90" i="3" s="1"/>
  <c r="BQ93" i="3"/>
  <c r="IO93" i="3"/>
  <c r="JY93" i="3"/>
  <c r="KG94" i="3"/>
  <c r="ED94" i="3"/>
  <c r="KE95" i="3"/>
  <c r="AV95" i="3"/>
  <c r="JY95" i="3"/>
  <c r="KI96" i="3"/>
  <c r="EZ96" i="3"/>
  <c r="KA97" i="3"/>
  <c r="DG97" i="3"/>
  <c r="JY97" i="3"/>
  <c r="HQ143" i="3"/>
  <c r="HQ145" i="3" s="1"/>
  <c r="IO102" i="3"/>
  <c r="IO143" i="3" s="1"/>
  <c r="KE92" i="3"/>
  <c r="HP92" i="3"/>
  <c r="KM93" i="3"/>
  <c r="GS93" i="3"/>
  <c r="IO95" i="3"/>
  <c r="KM96" i="3"/>
  <c r="HP96" i="3"/>
  <c r="KC97" i="3"/>
  <c r="KO97" i="3"/>
  <c r="IO97" i="3"/>
  <c r="ED103" i="3"/>
  <c r="JW105" i="3"/>
  <c r="KQ114" i="3"/>
  <c r="KQ117" i="3"/>
  <c r="BR102" i="3"/>
  <c r="GA102" i="3"/>
  <c r="GA143" i="3" s="1"/>
  <c r="GA145" i="3" s="1"/>
  <c r="HU102" i="3"/>
  <c r="HU143" i="3" s="1"/>
  <c r="HU145" i="3" s="1"/>
  <c r="BQ103" i="3"/>
  <c r="JS103" i="3"/>
  <c r="KG104" i="3"/>
  <c r="AV104" i="3"/>
  <c r="GS104" i="3"/>
  <c r="CL107" i="3"/>
  <c r="KO109" i="3"/>
  <c r="DG109" i="3"/>
  <c r="JW118" i="3"/>
  <c r="KQ118" i="3" s="1"/>
  <c r="KM103" i="3"/>
  <c r="BQ104" i="3"/>
  <c r="JN104" i="3"/>
  <c r="CL106" i="3"/>
  <c r="JW109" i="3"/>
  <c r="JW119" i="3"/>
  <c r="JY94" i="3"/>
  <c r="EE102" i="3"/>
  <c r="GT102" i="3"/>
  <c r="JN103" i="3"/>
  <c r="KI104" i="3"/>
  <c r="AV109" i="3"/>
  <c r="JW120" i="3"/>
  <c r="KQ120" i="3" s="1"/>
  <c r="FA102" i="3"/>
  <c r="JY103" i="3"/>
  <c r="KM104" i="3"/>
  <c r="KO108" i="3"/>
  <c r="JW113" i="3"/>
  <c r="KQ113" i="3" s="1"/>
  <c r="KA115" i="3"/>
  <c r="Y96" i="3"/>
  <c r="Y98" i="3"/>
  <c r="JY104" i="3"/>
  <c r="KA104" i="3"/>
  <c r="KA103" i="3" s="1"/>
  <c r="KI105" i="3"/>
  <c r="CL105" i="3"/>
  <c r="KO107" i="3"/>
  <c r="KQ107" i="3" s="1"/>
  <c r="JW108" i="3"/>
  <c r="KE109" i="3"/>
  <c r="KC115" i="3"/>
  <c r="JN102" i="3"/>
  <c r="JN143" i="3" s="1"/>
  <c r="L103" i="3"/>
  <c r="AT103" i="3"/>
  <c r="CL104" i="3"/>
  <c r="KO106" i="3"/>
  <c r="AV108" i="3"/>
  <c r="KG109" i="3"/>
  <c r="JW110" i="3"/>
  <c r="KQ110" i="3" s="1"/>
  <c r="JW111" i="3"/>
  <c r="KQ111" i="3" s="1"/>
  <c r="JW112" i="3"/>
  <c r="JU115" i="3"/>
  <c r="JW115" i="3" s="1"/>
  <c r="KQ115" i="3" s="1"/>
  <c r="F102" i="3"/>
  <c r="N103" i="3"/>
  <c r="KC104" i="3"/>
  <c r="KC103" i="3" s="1"/>
  <c r="J103" i="3"/>
  <c r="J102" i="3" s="1"/>
  <c r="J143" i="3" s="1"/>
  <c r="KO104" i="3"/>
  <c r="KO105" i="3"/>
  <c r="JW106" i="3"/>
  <c r="KQ106" i="3" s="1"/>
  <c r="AV115" i="3"/>
  <c r="JQ104" i="3"/>
  <c r="JW104" i="3" s="1"/>
  <c r="Y105" i="3"/>
  <c r="Y110" i="3"/>
  <c r="ED110" i="3"/>
  <c r="H115" i="3"/>
  <c r="H102" i="3" s="1"/>
  <c r="H143" i="3" s="1"/>
  <c r="BA115" i="3"/>
  <c r="BA102" i="3" s="1"/>
  <c r="BA143" i="3" s="1"/>
  <c r="BA145" i="3" s="1"/>
  <c r="DG116" i="3"/>
  <c r="JS116" i="3"/>
  <c r="JW116" i="3" s="1"/>
  <c r="KQ116" i="3" s="1"/>
  <c r="KC117" i="3"/>
  <c r="Y120" i="3"/>
  <c r="CL127" i="3"/>
  <c r="KE127" i="3"/>
  <c r="KO127" i="3"/>
  <c r="JW129" i="3"/>
  <c r="JQ127" i="3"/>
  <c r="JQ143" i="3" s="1"/>
  <c r="CL110" i="3"/>
  <c r="Y113" i="3"/>
  <c r="JU116" i="3"/>
  <c r="KM122" i="3"/>
  <c r="EZ122" i="3"/>
  <c r="JW123" i="3"/>
  <c r="KQ123" i="3" s="1"/>
  <c r="JW124" i="3"/>
  <c r="KQ124" i="3" s="1"/>
  <c r="JW125" i="3"/>
  <c r="JS127" i="3"/>
  <c r="KC189" i="3"/>
  <c r="JS134" i="3"/>
  <c r="JY106" i="3"/>
  <c r="JY108" i="3"/>
  <c r="JY111" i="3"/>
  <c r="Y118" i="3"/>
  <c r="JY122" i="3"/>
  <c r="Y122" i="3"/>
  <c r="JW136" i="3"/>
  <c r="JQ134" i="3"/>
  <c r="JW134" i="3" s="1"/>
  <c r="KQ137" i="3"/>
  <c r="T109" i="3"/>
  <c r="KM109" i="3" s="1"/>
  <c r="N115" i="3"/>
  <c r="KG115" i="3" s="1"/>
  <c r="JY116" i="3"/>
  <c r="JY115" i="3" s="1"/>
  <c r="KA122" i="3"/>
  <c r="KA121" i="3" s="1"/>
  <c r="JW131" i="3"/>
  <c r="KQ131" i="3" s="1"/>
  <c r="AY109" i="3"/>
  <c r="BQ109" i="3" s="1"/>
  <c r="JY119" i="3"/>
  <c r="L121" i="3"/>
  <c r="KE121" i="3" s="1"/>
  <c r="GS121" i="3"/>
  <c r="KO122" i="3"/>
  <c r="DG122" i="3"/>
  <c r="CM121" i="3"/>
  <c r="DG121" i="3" s="1"/>
  <c r="FV122" i="3"/>
  <c r="CL126" i="3"/>
  <c r="JW132" i="3"/>
  <c r="JY112" i="3"/>
  <c r="JY109" i="3" s="1"/>
  <c r="KG121" i="3"/>
  <c r="JW122" i="3"/>
  <c r="JW126" i="3"/>
  <c r="KQ128" i="3"/>
  <c r="KK127" i="3"/>
  <c r="KK143" i="3" s="1"/>
  <c r="JW133" i="3"/>
  <c r="KK134" i="3"/>
  <c r="Y107" i="3"/>
  <c r="Y114" i="3"/>
  <c r="P121" i="3"/>
  <c r="JS121" i="3" s="1"/>
  <c r="JW121" i="3" s="1"/>
  <c r="KG122" i="3"/>
  <c r="ED122" i="3"/>
  <c r="KA127" i="3"/>
  <c r="KC196" i="3"/>
  <c r="JW130" i="3"/>
  <c r="KQ130" i="3" s="1"/>
  <c r="KO134" i="3"/>
  <c r="GS122" i="3"/>
  <c r="KC127" i="3"/>
  <c r="JU127" i="3"/>
  <c r="JY125" i="3"/>
  <c r="L127" i="3"/>
  <c r="Y127" i="3" s="1"/>
  <c r="Z127" i="3"/>
  <c r="AV127" i="3" s="1"/>
  <c r="Y130" i="3"/>
  <c r="JY133" i="3"/>
  <c r="R134" i="3"/>
  <c r="R143" i="3" s="1"/>
  <c r="Y137" i="3"/>
  <c r="KO139" i="3"/>
  <c r="KE140" i="3"/>
  <c r="GS140" i="3"/>
  <c r="JY179" i="3"/>
  <c r="T134" i="3"/>
  <c r="Y134" i="3" s="1"/>
  <c r="Y135" i="3"/>
  <c r="KC135" i="3"/>
  <c r="DG139" i="3"/>
  <c r="FV139" i="3"/>
  <c r="JW139" i="3"/>
  <c r="KG140" i="3"/>
  <c r="KE135" i="3"/>
  <c r="KE134" i="3" s="1"/>
  <c r="KI138" i="3"/>
  <c r="KI134" i="3" s="1"/>
  <c r="AV139" i="3"/>
  <c r="EZ140" i="3"/>
  <c r="KM141" i="3"/>
  <c r="CL141" i="3"/>
  <c r="HP141" i="3"/>
  <c r="JW142" i="3"/>
  <c r="KQ142" i="3" s="1"/>
  <c r="Y123" i="3"/>
  <c r="JY126" i="3"/>
  <c r="Y131" i="3"/>
  <c r="KG135" i="3"/>
  <c r="KG134" i="3" s="1"/>
  <c r="JY136" i="3"/>
  <c r="JY134" i="3" s="1"/>
  <c r="ED139" i="3"/>
  <c r="JY141" i="3"/>
  <c r="EZ141" i="3"/>
  <c r="KE179" i="3"/>
  <c r="KG180" i="3"/>
  <c r="KI181" i="3"/>
  <c r="AW127" i="3"/>
  <c r="BQ127" i="3" s="1"/>
  <c r="JY129" i="3"/>
  <c r="JY127" i="3" s="1"/>
  <c r="AV135" i="3"/>
  <c r="JY138" i="3"/>
  <c r="KQ138" i="3" s="1"/>
  <c r="GS139" i="3"/>
  <c r="KM140" i="3"/>
  <c r="KM134" i="3" s="1"/>
  <c r="JN140" i="3"/>
  <c r="DG141" i="3"/>
  <c r="FV141" i="3"/>
  <c r="JY132" i="3"/>
  <c r="JU135" i="3"/>
  <c r="JU134" i="3" s="1"/>
  <c r="JW141" i="3"/>
  <c r="KI179" i="3"/>
  <c r="Y124" i="3"/>
  <c r="Y128" i="3"/>
  <c r="Y139" i="3"/>
  <c r="JY139" i="3"/>
  <c r="EZ139" i="3"/>
  <c r="JN139" i="3"/>
  <c r="KA140" i="3"/>
  <c r="KA139" i="3"/>
  <c r="KA134" i="3" s="1"/>
  <c r="HP139" i="3"/>
  <c r="AV140" i="3"/>
  <c r="JW140" i="3"/>
  <c r="KQ140" i="3" s="1"/>
  <c r="FA179" i="3"/>
  <c r="FV142" i="3"/>
  <c r="CM179" i="3"/>
  <c r="JY140" i="3"/>
  <c r="DH179" i="3"/>
  <c r="Y142" i="3"/>
  <c r="EE179" i="3"/>
  <c r="Y141" i="3"/>
  <c r="AH145" i="3" l="1"/>
  <c r="AH147" i="3"/>
  <c r="BC145" i="3"/>
  <c r="BC147" i="3"/>
  <c r="J147" i="3"/>
  <c r="DV145" i="3"/>
  <c r="DV147" i="3"/>
  <c r="IC145" i="3"/>
  <c r="IC147" i="3"/>
  <c r="CB145" i="3"/>
  <c r="CB147" i="3"/>
  <c r="DL145" i="3"/>
  <c r="DL147" i="3"/>
  <c r="HS145" i="3"/>
  <c r="IO145" i="3" s="1"/>
  <c r="HS147" i="3"/>
  <c r="KQ132" i="3"/>
  <c r="KQ129" i="3"/>
  <c r="F143" i="3"/>
  <c r="KQ108" i="3"/>
  <c r="Y121" i="3"/>
  <c r="CM102" i="3"/>
  <c r="BR143" i="3"/>
  <c r="CL102" i="3"/>
  <c r="CL143" i="3" s="1"/>
  <c r="KC186" i="3"/>
  <c r="KC83" i="3"/>
  <c r="KQ94" i="3"/>
  <c r="KG90" i="3"/>
  <c r="KG99" i="3" s="1"/>
  <c r="Y73" i="3"/>
  <c r="KQ88" i="3"/>
  <c r="BV99" i="3"/>
  <c r="BV145" i="3" s="1"/>
  <c r="JY63" i="3"/>
  <c r="KQ63" i="3" s="1"/>
  <c r="JW46" i="3"/>
  <c r="KQ46" i="3" s="1"/>
  <c r="KQ50" i="3"/>
  <c r="JW39" i="3"/>
  <c r="KQ39" i="3" s="1"/>
  <c r="KQ44" i="3"/>
  <c r="HU147" i="3"/>
  <c r="JQ16" i="3"/>
  <c r="JW16" i="3" s="1"/>
  <c r="KQ16" i="3" s="1"/>
  <c r="JW17" i="3"/>
  <c r="KQ17" i="3" s="1"/>
  <c r="JS35" i="3"/>
  <c r="IO35" i="3"/>
  <c r="JY12" i="3"/>
  <c r="KA16" i="3"/>
  <c r="KA35" i="3" s="1"/>
  <c r="BR35" i="3"/>
  <c r="HW35" i="3"/>
  <c r="HW147" i="3" s="1"/>
  <c r="KQ134" i="3"/>
  <c r="AT102" i="3"/>
  <c r="AT143" i="3" s="1"/>
  <c r="JU103" i="3"/>
  <c r="KE90" i="3"/>
  <c r="KE99" i="3" s="1"/>
  <c r="ED83" i="3"/>
  <c r="ED99" i="3" s="1"/>
  <c r="JQ83" i="3"/>
  <c r="N99" i="3"/>
  <c r="KC56" i="3"/>
  <c r="KQ64" i="3"/>
  <c r="DJ99" i="3"/>
  <c r="DJ145" i="3" s="1"/>
  <c r="BI145" i="3"/>
  <c r="CM99" i="3"/>
  <c r="DG38" i="3"/>
  <c r="DG99" i="3" s="1"/>
  <c r="Z99" i="3"/>
  <c r="GX147" i="3"/>
  <c r="KK35" i="3"/>
  <c r="KK147" i="3" s="1"/>
  <c r="KQ27" i="3"/>
  <c r="HQ147" i="3"/>
  <c r="CH147" i="3"/>
  <c r="KQ20" i="3"/>
  <c r="HP16" i="3"/>
  <c r="HP35" i="3" s="1"/>
  <c r="HP147" i="3" s="1"/>
  <c r="KC193" i="3"/>
  <c r="KC134" i="3"/>
  <c r="KQ126" i="3"/>
  <c r="KQ136" i="3"/>
  <c r="KQ112" i="3"/>
  <c r="KE103" i="3"/>
  <c r="KE102" i="3" s="1"/>
  <c r="KE143" i="3" s="1"/>
  <c r="L102" i="3"/>
  <c r="L143" i="3" s="1"/>
  <c r="L147" i="3" s="1"/>
  <c r="KO102" i="3"/>
  <c r="KO143" i="3" s="1"/>
  <c r="KQ93" i="3"/>
  <c r="P102" i="3"/>
  <c r="P143" i="3" s="1"/>
  <c r="KM90" i="3"/>
  <c r="AV83" i="3"/>
  <c r="AV99" i="3" s="1"/>
  <c r="JW79" i="3"/>
  <c r="KQ79" i="3" s="1"/>
  <c r="IO83" i="3"/>
  <c r="IO99" i="3" s="1"/>
  <c r="KO83" i="3"/>
  <c r="KM83" i="3"/>
  <c r="GS102" i="3"/>
  <c r="GS143" i="3" s="1"/>
  <c r="R99" i="3"/>
  <c r="R145" i="3" s="1"/>
  <c r="AT99" i="3"/>
  <c r="AT145" i="3" s="1"/>
  <c r="KQ42" i="3"/>
  <c r="F99" i="3"/>
  <c r="F145" i="3" s="1"/>
  <c r="KQ28" i="3"/>
  <c r="JY30" i="3"/>
  <c r="KQ30" i="3" s="1"/>
  <c r="JN12" i="3"/>
  <c r="BT35" i="3"/>
  <c r="BT147" i="3" s="1"/>
  <c r="BA147" i="3"/>
  <c r="AV12" i="3"/>
  <c r="AV35" i="3" s="1"/>
  <c r="BQ35" i="3"/>
  <c r="KQ122" i="3"/>
  <c r="BQ115" i="3"/>
  <c r="GT143" i="3"/>
  <c r="GT147" i="3" s="1"/>
  <c r="HP102" i="3"/>
  <c r="HP143" i="3" s="1"/>
  <c r="KM102" i="3"/>
  <c r="KM143" i="3" s="1"/>
  <c r="KQ105" i="3"/>
  <c r="T102" i="3"/>
  <c r="T143" i="3" s="1"/>
  <c r="T147" i="3" s="1"/>
  <c r="KI143" i="3"/>
  <c r="KO90" i="3"/>
  <c r="FV83" i="3"/>
  <c r="FV99" i="3" s="1"/>
  <c r="KQ58" i="3"/>
  <c r="BR99" i="3"/>
  <c r="BR145" i="3" s="1"/>
  <c r="CL145" i="3" s="1"/>
  <c r="JQ99" i="3"/>
  <c r="KQ40" i="3"/>
  <c r="JY38" i="3"/>
  <c r="AR147" i="3"/>
  <c r="JN16" i="3"/>
  <c r="GS35" i="3"/>
  <c r="IP35" i="3"/>
  <c r="AB147" i="3"/>
  <c r="AW35" i="3"/>
  <c r="AW147" i="3" s="1"/>
  <c r="KA102" i="3"/>
  <c r="KA143" i="3" s="1"/>
  <c r="EE143" i="3"/>
  <c r="EE145" i="3" s="1"/>
  <c r="EZ145" i="3" s="1"/>
  <c r="EZ102" i="3"/>
  <c r="EZ143" i="3" s="1"/>
  <c r="JS102" i="3"/>
  <c r="AW143" i="3"/>
  <c r="AW145" i="3" s="1"/>
  <c r="KQ92" i="3"/>
  <c r="JY90" i="3"/>
  <c r="KC190" i="3"/>
  <c r="KC90" i="3"/>
  <c r="KC99" i="3" s="1"/>
  <c r="KA90" i="3"/>
  <c r="KO38" i="3"/>
  <c r="KO99" i="3" s="1"/>
  <c r="KO145" i="3" s="1"/>
  <c r="KA182" i="3" s="1"/>
  <c r="KM38" i="3"/>
  <c r="DH99" i="3"/>
  <c r="DH145" i="3" s="1"/>
  <c r="ED145" i="3" s="1"/>
  <c r="AF99" i="3"/>
  <c r="AF145" i="3" s="1"/>
  <c r="L145" i="3"/>
  <c r="HP99" i="3"/>
  <c r="KA38" i="3"/>
  <c r="F35" i="3"/>
  <c r="F147" i="3" s="1"/>
  <c r="Y12" i="3"/>
  <c r="DH35" i="3"/>
  <c r="Y38" i="3"/>
  <c r="JO147" i="3"/>
  <c r="EZ12" i="3"/>
  <c r="EZ35" i="3" s="1"/>
  <c r="Y22" i="3"/>
  <c r="KQ19" i="3"/>
  <c r="KC35" i="3"/>
  <c r="KC102" i="3"/>
  <c r="Z143" i="3"/>
  <c r="AV102" i="3"/>
  <c r="AV143" i="3" s="1"/>
  <c r="KQ87" i="3"/>
  <c r="KQ89" i="3"/>
  <c r="JW77" i="3"/>
  <c r="KQ77" i="3" s="1"/>
  <c r="Y63" i="3"/>
  <c r="P99" i="3"/>
  <c r="P145" i="3" s="1"/>
  <c r="JN99" i="3"/>
  <c r="KQ57" i="3"/>
  <c r="FA99" i="3"/>
  <c r="FA147" i="3" s="1"/>
  <c r="KQ31" i="3"/>
  <c r="GA147" i="3"/>
  <c r="JQ12" i="3"/>
  <c r="JW13" i="3"/>
  <c r="KQ13" i="3" s="1"/>
  <c r="Y30" i="3"/>
  <c r="AF35" i="3"/>
  <c r="AF147" i="3" s="1"/>
  <c r="KQ133" i="3"/>
  <c r="JW135" i="3"/>
  <c r="KQ135" i="3" s="1"/>
  <c r="JY121" i="3"/>
  <c r="JY102" i="3" s="1"/>
  <c r="JY143" i="3" s="1"/>
  <c r="KQ125" i="3"/>
  <c r="KQ104" i="3"/>
  <c r="KG103" i="3"/>
  <c r="KG102" i="3" s="1"/>
  <c r="KG143" i="3" s="1"/>
  <c r="N102" i="3"/>
  <c r="N143" i="3" s="1"/>
  <c r="Y115" i="3"/>
  <c r="Y103" i="3"/>
  <c r="Y109" i="3"/>
  <c r="KQ119" i="3"/>
  <c r="AY102" i="3"/>
  <c r="AV103" i="3"/>
  <c r="KQ91" i="3"/>
  <c r="JS90" i="3"/>
  <c r="JW90" i="3" s="1"/>
  <c r="KQ90" i="3" s="1"/>
  <c r="KM73" i="3"/>
  <c r="FW145" i="3"/>
  <c r="GS145" i="3" s="1"/>
  <c r="KQ59" i="3"/>
  <c r="GS99" i="3"/>
  <c r="JS99" i="3"/>
  <c r="JW38" i="3"/>
  <c r="KQ38" i="3" s="1"/>
  <c r="KC188" i="3"/>
  <c r="IP99" i="3"/>
  <c r="IP145" i="3" s="1"/>
  <c r="JN145" i="3" s="1"/>
  <c r="KQ56" i="3"/>
  <c r="IR147" i="3"/>
  <c r="H35" i="3"/>
  <c r="H147" i="3" s="1"/>
  <c r="KO22" i="3"/>
  <c r="KO35" i="3" s="1"/>
  <c r="KO147" i="3" s="1"/>
  <c r="KM22" i="3"/>
  <c r="KM35" i="3" s="1"/>
  <c r="JQ22" i="3"/>
  <c r="JW22" i="3" s="1"/>
  <c r="ED12" i="3"/>
  <c r="ED35" i="3" s="1"/>
  <c r="FE147" i="3"/>
  <c r="FE148" i="3" s="1"/>
  <c r="FV12" i="3"/>
  <c r="FV35" i="3" s="1"/>
  <c r="KQ141" i="3"/>
  <c r="KQ139" i="3"/>
  <c r="JW127" i="3"/>
  <c r="KQ127" i="3" s="1"/>
  <c r="FA143" i="3"/>
  <c r="FV102" i="3"/>
  <c r="FV143" i="3" s="1"/>
  <c r="KQ109" i="3"/>
  <c r="KQ95" i="3"/>
  <c r="CL90" i="3"/>
  <c r="CL99" i="3" s="1"/>
  <c r="JU83" i="3"/>
  <c r="JU99" i="3" s="1"/>
  <c r="BQ83" i="3"/>
  <c r="BQ99" i="3" s="1"/>
  <c r="KI73" i="3"/>
  <c r="KQ73" i="3" s="1"/>
  <c r="HP83" i="3"/>
  <c r="KQ61" i="3"/>
  <c r="EZ99" i="3"/>
  <c r="KQ41" i="3"/>
  <c r="CM35" i="3"/>
  <c r="DG12" i="3"/>
  <c r="DG35" i="3" s="1"/>
  <c r="AT35" i="3"/>
  <c r="AT147" i="3" s="1"/>
  <c r="Y16" i="3"/>
  <c r="JW23" i="3"/>
  <c r="KQ23" i="3" s="1"/>
  <c r="DJ147" i="3"/>
  <c r="KQ21" i="3"/>
  <c r="CL12" i="3"/>
  <c r="CL35" i="3" s="1"/>
  <c r="KG145" i="3" l="1"/>
  <c r="KG147" i="3"/>
  <c r="KE145" i="3"/>
  <c r="KE147" i="3"/>
  <c r="KQ22" i="3"/>
  <c r="JQ35" i="3"/>
  <c r="JW35" i="3" s="1"/>
  <c r="JW12" i="3"/>
  <c r="KQ12" i="3" s="1"/>
  <c r="KQ35" i="3" s="1"/>
  <c r="KC185" i="3"/>
  <c r="KC197" i="3" s="1"/>
  <c r="KC143" i="3"/>
  <c r="KC147" i="3" s="1"/>
  <c r="DH147" i="3"/>
  <c r="KM99" i="3"/>
  <c r="KM145" i="3" s="1"/>
  <c r="JS143" i="3"/>
  <c r="JW143" i="3" s="1"/>
  <c r="JN35" i="3"/>
  <c r="JN147" i="3" s="1"/>
  <c r="KI99" i="3"/>
  <c r="JU102" i="3"/>
  <c r="JU143" i="3" s="1"/>
  <c r="JU145" i="3" s="1"/>
  <c r="KA181" i="3" s="1"/>
  <c r="JW103" i="3"/>
  <c r="KQ103" i="3" s="1"/>
  <c r="CM143" i="3"/>
  <c r="DG102" i="3"/>
  <c r="DG143" i="3" s="1"/>
  <c r="DG147" i="3" s="1"/>
  <c r="KM147" i="3"/>
  <c r="JS145" i="3"/>
  <c r="AY143" i="3"/>
  <c r="BQ102" i="3"/>
  <c r="BQ143" i="3" s="1"/>
  <c r="Y35" i="3"/>
  <c r="IO147" i="3"/>
  <c r="KQ121" i="3"/>
  <c r="EE147" i="3"/>
  <c r="JS147" i="3"/>
  <c r="GT145" i="3"/>
  <c r="HP145" i="3" s="1"/>
  <c r="FA145" i="3"/>
  <c r="FV145" i="3" s="1"/>
  <c r="KA99" i="3"/>
  <c r="KA145" i="3" s="1"/>
  <c r="JY99" i="3"/>
  <c r="JY145" i="3" s="1"/>
  <c r="KA180" i="3" s="1"/>
  <c r="Y102" i="3"/>
  <c r="Y143" i="3" s="1"/>
  <c r="T145" i="3"/>
  <c r="EZ147" i="3"/>
  <c r="BQ147" i="3"/>
  <c r="Z145" i="3"/>
  <c r="AV145" i="3" s="1"/>
  <c r="Z147" i="3"/>
  <c r="N145" i="3"/>
  <c r="Y145" i="3" s="1"/>
  <c r="BR147" i="3"/>
  <c r="CL147" i="3"/>
  <c r="FV147" i="3"/>
  <c r="AV147" i="3"/>
  <c r="JW83" i="3"/>
  <c r="KQ83" i="3" s="1"/>
  <c r="KQ99" i="3" s="1"/>
  <c r="R147" i="3"/>
  <c r="CM147" i="3"/>
  <c r="IP147" i="3"/>
  <c r="CM145" i="3"/>
  <c r="DG145" i="3" s="1"/>
  <c r="KA147" i="3"/>
  <c r="N147" i="3"/>
  <c r="P147" i="3"/>
  <c r="Y99" i="3"/>
  <c r="GS147" i="3"/>
  <c r="JQ145" i="3"/>
  <c r="JW99" i="3"/>
  <c r="JY35" i="3"/>
  <c r="JY147" i="3" s="1"/>
  <c r="BV147" i="3"/>
  <c r="KA183" i="3" l="1"/>
  <c r="KK180" i="3"/>
  <c r="KC145" i="3"/>
  <c r="JW145" i="3"/>
  <c r="KQ145" i="3" s="1"/>
  <c r="KI145" i="3"/>
  <c r="KI180" i="3" s="1"/>
  <c r="KI182" i="3" s="1"/>
  <c r="KI147" i="3"/>
  <c r="JW147" i="3"/>
  <c r="JU147" i="3"/>
  <c r="Y147" i="3"/>
  <c r="AY147" i="3"/>
  <c r="AY145" i="3"/>
  <c r="BQ145" i="3" s="1"/>
  <c r="KG179" i="3"/>
  <c r="JW102" i="3"/>
  <c r="KQ102" i="3" s="1"/>
  <c r="KQ143" i="3" s="1"/>
  <c r="KQ147" i="3" s="1"/>
  <c r="KC179" i="3" l="1"/>
  <c r="KC183" i="3" s="1"/>
  <c r="KC198" i="3" s="1"/>
  <c r="JW180" i="3"/>
  <c r="KG183" i="3"/>
  <c r="KG184" i="3" s="1"/>
  <c r="KG18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 Melo</author>
    <author>Edineia Aparecida Rocha Possebon</author>
    <author>Edinea Aparecida Rocha Possebon</author>
  </authors>
  <commentList>
    <comment ref="GA23" authorId="0" shapeId="0" xr:uid="{71DAE987-BD74-4746-ABD5-9BCCD0A6B016}">
      <text>
        <r>
          <rPr>
            <b/>
            <sz val="9"/>
            <color indexed="81"/>
            <rFont val="Segoe UI"/>
            <family val="2"/>
          </rPr>
          <t>Renata Melo:</t>
        </r>
        <r>
          <rPr>
            <sz val="9"/>
            <color indexed="81"/>
            <rFont val="Segoe UI"/>
            <family val="2"/>
          </rPr>
          <t xml:space="preserve">
Reembolso Pagmax
</t>
        </r>
      </text>
    </comment>
    <comment ref="BV24" authorId="0" shapeId="0" xr:uid="{CF732928-7F56-4775-98D1-22314856067C}">
      <text>
        <r>
          <rPr>
            <b/>
            <sz val="9"/>
            <color indexed="81"/>
            <rFont val="Segoe UI"/>
            <family val="2"/>
          </rPr>
          <t>Renata Melo:</t>
        </r>
        <r>
          <rPr>
            <sz val="9"/>
            <color indexed="81"/>
            <rFont val="Segoe UI"/>
            <family val="2"/>
          </rPr>
          <t xml:space="preserve">
separar o valor que é gratuidade e subtrair da conta "Bilheteria"</t>
        </r>
      </text>
    </comment>
    <comment ref="CQ24" authorId="1" shapeId="0" xr:uid="{BB3B8064-BD99-4BCA-B314-C55E9D1262DD}">
      <text>
        <r>
          <rPr>
            <b/>
            <sz val="9"/>
            <color indexed="81"/>
            <rFont val="Segoe UI"/>
            <family val="2"/>
          </rPr>
          <t>Edineia Aparecida Rocha Possebon:</t>
        </r>
        <r>
          <rPr>
            <sz val="9"/>
            <color indexed="81"/>
            <rFont val="Segoe UI"/>
            <family val="2"/>
          </rPr>
          <t xml:space="preserve">
separar o que é gratuidade
</t>
        </r>
      </text>
    </comment>
    <comment ref="JY31" authorId="0" shapeId="0" xr:uid="{E0B65635-8CBE-4EB5-B8FC-3ED86E4E7F9F}">
      <text>
        <r>
          <rPr>
            <b/>
            <sz val="9"/>
            <color indexed="81"/>
            <rFont val="Segoe UI"/>
            <family val="2"/>
          </rPr>
          <t>Renata Melo:</t>
        </r>
        <r>
          <rPr>
            <sz val="9"/>
            <color indexed="81"/>
            <rFont val="Segoe UI"/>
            <family val="2"/>
          </rPr>
          <t xml:space="preserve">
revisar valor dos conselheiros</t>
        </r>
      </text>
    </comment>
    <comment ref="FW32" authorId="0" shapeId="0" xr:uid="{1591B080-4894-46D5-9BE0-DF8C208EBAF7}">
      <text>
        <r>
          <rPr>
            <b/>
            <sz val="9"/>
            <color indexed="81"/>
            <rFont val="Segoe UI"/>
            <family val="2"/>
          </rPr>
          <t>Renata Melo:</t>
        </r>
        <r>
          <rPr>
            <sz val="9"/>
            <color indexed="81"/>
            <rFont val="Segoe UI"/>
            <family val="2"/>
          </rPr>
          <t xml:space="preserve">
Cambio Sot</t>
        </r>
      </text>
    </comment>
    <comment ref="EZ148" authorId="2" shapeId="0" xr:uid="{71BCC144-37BC-40D9-8C8C-0EDA2F9DD513}">
      <text>
        <r>
          <rPr>
            <sz val="9"/>
            <color indexed="81"/>
            <rFont val="Segoe UI"/>
            <family val="2"/>
          </rPr>
          <t>diferença da conta de 13º de abril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AF (20019)
Dos balancetes por item para o consolidado 
</t>
        </r>
      </text>
    </comment>
  </commentList>
</comments>
</file>

<file path=xl/sharedStrings.xml><?xml version="1.0" encoding="utf-8"?>
<sst xmlns="http://schemas.openxmlformats.org/spreadsheetml/2006/main" count="459" uniqueCount="276">
  <si>
    <t>Associação Pinacoteca Arte e Cultura - APAC</t>
  </si>
  <si>
    <t>CNPJ - 96.290.846/0001-82</t>
  </si>
  <si>
    <t>Jochen Volz</t>
  </si>
  <si>
    <t>Diretor Geral</t>
  </si>
  <si>
    <t>Marcelo Costa Dantas</t>
  </si>
  <si>
    <t>CPF 145.138.438.61</t>
  </si>
  <si>
    <t>Edinea Ap. Rocha Possebon</t>
  </si>
  <si>
    <t>Contadora</t>
  </si>
  <si>
    <t>CRC 1SP262.859/O-1</t>
  </si>
  <si>
    <t>Em reais</t>
  </si>
  <si>
    <t>10005-PC</t>
  </si>
  <si>
    <t>Gestão 01/2018</t>
  </si>
  <si>
    <t>PINA CONT</t>
  </si>
  <si>
    <t>PRONAC PINA CONT</t>
  </si>
  <si>
    <t>PINA CONT CAP LIVRE</t>
  </si>
  <si>
    <t>PINA CONT
CONSOLIDADO</t>
  </si>
  <si>
    <t>ADM</t>
  </si>
  <si>
    <t>FUNDO PATRONOS</t>
  </si>
  <si>
    <t>PROAC MRSP PA2020</t>
  </si>
  <si>
    <t>PROAC PROJ/EDUC PA2021</t>
  </si>
  <si>
    <t>PROMAC PA2020</t>
  </si>
  <si>
    <t>TERRA FUNDATION</t>
  </si>
  <si>
    <t xml:space="preserve"> Marcelo Costa Dantas</t>
  </si>
  <si>
    <t xml:space="preserve"> Diretor ADM e Financeiro </t>
  </si>
  <si>
    <t>CPF 017.016.286.94</t>
  </si>
  <si>
    <t xml:space="preserve"> CPF 145.138.438.61</t>
  </si>
  <si>
    <t>Demonstração Superávit (Déficit)  - Consolidado</t>
  </si>
  <si>
    <t>Períodos findos em 31 de dezembro de 2021 e 2020</t>
  </si>
  <si>
    <t>Consolidado 2021</t>
  </si>
  <si>
    <t>Consolidado 2020</t>
  </si>
  <si>
    <t xml:space="preserve">Total do mês </t>
  </si>
  <si>
    <t>DOAR</t>
  </si>
  <si>
    <t>Administrativo</t>
  </si>
  <si>
    <t>Fundo Patronos</t>
  </si>
  <si>
    <t>PA20120</t>
  </si>
  <si>
    <t>PA20121</t>
  </si>
  <si>
    <t>PRONAC PA 2020</t>
  </si>
  <si>
    <t>TERRA FUND</t>
  </si>
  <si>
    <t>PATRONOS</t>
  </si>
  <si>
    <t>CG 
001/2018</t>
  </si>
  <si>
    <t>TERRA
FUND</t>
  </si>
  <si>
    <t>Gestão 0001/2018</t>
  </si>
  <si>
    <t>PRONAC PA 2021</t>
  </si>
  <si>
    <t>PA 2020</t>
  </si>
  <si>
    <t>PA 2021</t>
  </si>
  <si>
    <t>PROMAC 2020</t>
  </si>
  <si>
    <t>PROAC 2020</t>
  </si>
  <si>
    <t>PROAC 2021</t>
  </si>
  <si>
    <t>GESTÃO 
01/2018</t>
  </si>
  <si>
    <t>ADMINS
TRATIVO</t>
  </si>
  <si>
    <t>5.0.0.0</t>
  </si>
  <si>
    <t>Receitas das atividades</t>
  </si>
  <si>
    <t>5.1.0</t>
  </si>
  <si>
    <t>Governamental</t>
  </si>
  <si>
    <t>5.1.1</t>
  </si>
  <si>
    <t>Contrato de gestão</t>
  </si>
  <si>
    <t>5.1.2</t>
  </si>
  <si>
    <t>Receitas de projetos por Leis de incentivo</t>
  </si>
  <si>
    <t>5.1.3</t>
  </si>
  <si>
    <t>Realização de doações e subvenções</t>
  </si>
  <si>
    <t>x</t>
  </si>
  <si>
    <t>5.2.0</t>
  </si>
  <si>
    <t>Contribuições e doações</t>
  </si>
  <si>
    <t>5.2.1</t>
  </si>
  <si>
    <t>Contribuições associativas</t>
  </si>
  <si>
    <t>5.2.3</t>
  </si>
  <si>
    <t>Doação pessoa física</t>
  </si>
  <si>
    <t>5.2.4</t>
  </si>
  <si>
    <t>Doações pessoa jurídica</t>
  </si>
  <si>
    <t>5.2.5</t>
  </si>
  <si>
    <t>Patrocinios</t>
  </si>
  <si>
    <t>5.2.6</t>
  </si>
  <si>
    <t>Patronos e outros</t>
  </si>
  <si>
    <t>5.3.0</t>
  </si>
  <si>
    <t>Vendas e serviços</t>
  </si>
  <si>
    <t>5.3.1</t>
  </si>
  <si>
    <t>Bilheteria</t>
  </si>
  <si>
    <t>3.3</t>
  </si>
  <si>
    <t>Bilheteria - Gratuidade</t>
  </si>
  <si>
    <t>5.3.5</t>
  </si>
  <si>
    <t>(-) ISS</t>
  </si>
  <si>
    <t>5.3.2</t>
  </si>
  <si>
    <t>Cessão de espaço</t>
  </si>
  <si>
    <t>5.3.3</t>
  </si>
  <si>
    <t>Vendas loja, líquida</t>
  </si>
  <si>
    <t>5.3.4</t>
  </si>
  <si>
    <t>Cursos e palestras</t>
  </si>
  <si>
    <t>5.3.6</t>
  </si>
  <si>
    <t>Serviços para exposições</t>
  </si>
  <si>
    <t>5.4.0</t>
  </si>
  <si>
    <t>Outras</t>
  </si>
  <si>
    <t>5.4.1</t>
  </si>
  <si>
    <t>Trabalhos voluntário</t>
  </si>
  <si>
    <t>5.4.2</t>
  </si>
  <si>
    <t>Outras receitas</t>
  </si>
  <si>
    <t>5.4.3</t>
  </si>
  <si>
    <t>Ganhos em aplicação financeira</t>
  </si>
  <si>
    <t>5.4.4</t>
  </si>
  <si>
    <t>Outras receitas financeiras</t>
  </si>
  <si>
    <t>3.0.0.0</t>
  </si>
  <si>
    <t>Custos operacionais dos programas:</t>
  </si>
  <si>
    <t>3.1.0</t>
  </si>
  <si>
    <t>Acervos: conservação, documentação e pesquisa</t>
  </si>
  <si>
    <t>3.1.1</t>
  </si>
  <si>
    <t>Serviços técnicos</t>
  </si>
  <si>
    <t>3.1.2</t>
  </si>
  <si>
    <t>Materiais e suprimentos</t>
  </si>
  <si>
    <t>3.1.3</t>
  </si>
  <si>
    <t>Embalagem, transito e conservação de acervo</t>
  </si>
  <si>
    <t>3.1.4</t>
  </si>
  <si>
    <t>Transito de pessoas</t>
  </si>
  <si>
    <t>3.1.5</t>
  </si>
  <si>
    <t>Impressão, digitalização e pré-impressão</t>
  </si>
  <si>
    <t>3.1.6</t>
  </si>
  <si>
    <t>Conteúdo</t>
  </si>
  <si>
    <t>3.1.7</t>
  </si>
  <si>
    <t>Outras despesas administrativas</t>
  </si>
  <si>
    <t>3.2.0</t>
  </si>
  <si>
    <t>Exposição e programação cultural</t>
  </si>
  <si>
    <t>3.2.1</t>
  </si>
  <si>
    <t>Preparação, coordenação e produção</t>
  </si>
  <si>
    <t>3.2.2</t>
  </si>
  <si>
    <t>Expografica</t>
  </si>
  <si>
    <t>3.2.3</t>
  </si>
  <si>
    <t>Embalagem e trânsito de obras</t>
  </si>
  <si>
    <t>3.2.4</t>
  </si>
  <si>
    <t>3.2.5</t>
  </si>
  <si>
    <t>3.2.6</t>
  </si>
  <si>
    <t>3.2.7</t>
  </si>
  <si>
    <t>Ação educativa e cultural</t>
  </si>
  <si>
    <t>3.2.8</t>
  </si>
  <si>
    <t>Custo de divulgação e comunicação</t>
  </si>
  <si>
    <t>3.2.9</t>
  </si>
  <si>
    <t>Outras despesas de produção</t>
  </si>
  <si>
    <t>3.3.0</t>
  </si>
  <si>
    <t>Serviço educativo e projetos especiais</t>
  </si>
  <si>
    <t>3.3.1</t>
  </si>
  <si>
    <t>3.3.2</t>
  </si>
  <si>
    <t>3.3.3</t>
  </si>
  <si>
    <t>3.3.4</t>
  </si>
  <si>
    <t>3.3.5</t>
  </si>
  <si>
    <t>3.3.6</t>
  </si>
  <si>
    <t>3.4.0</t>
  </si>
  <si>
    <t>Programa de apoio ao SISEM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</si>
  <si>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</si>
  <si>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</si>
  <si>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</si>
  <si>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</si>
  <si>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</si>
  <si>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</si>
  <si>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</si>
  <si>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</si>
  <si>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</si>
  <si>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3.5.0</t>
  </si>
  <si>
    <t>Memorial da Resistência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</si>
  <si>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</si>
  <si>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</si>
  <si>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</si>
  <si>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</si>
  <si>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</si>
  <si>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</si>
  <si>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</si>
  <si>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</si>
  <si>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</si>
  <si>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4.2.3.0</t>
  </si>
  <si>
    <t>Edificações: Conservação, Manuteção e segurança</t>
  </si>
  <si>
    <t>4.2.3.1</t>
  </si>
  <si>
    <t>Serviços gerais</t>
  </si>
  <si>
    <t>Serviços gerais e Serviços tecnicos</t>
  </si>
  <si>
    <t>4.2.3.2</t>
  </si>
  <si>
    <t>Assessoria, manutenção, reparos e seguros</t>
  </si>
  <si>
    <t>Manutenção e reparo</t>
  </si>
  <si>
    <t>4.2.3.3</t>
  </si>
  <si>
    <t>Utilidade pública</t>
  </si>
  <si>
    <t>4.2.3.4</t>
  </si>
  <si>
    <t>Material de consumo</t>
  </si>
  <si>
    <t>4.2.3.5</t>
  </si>
  <si>
    <t>Transito de pessoas, bens e correspondência</t>
  </si>
  <si>
    <t>4.2.3.6</t>
  </si>
  <si>
    <t>Locações e fretes</t>
  </si>
  <si>
    <t>4.2.4.0</t>
  </si>
  <si>
    <t>Comunicação</t>
  </si>
  <si>
    <t>4.2.4.1</t>
  </si>
  <si>
    <t>Divulgação e comunicação</t>
  </si>
  <si>
    <t>4.2.4.2</t>
  </si>
  <si>
    <t>Audio e video</t>
  </si>
  <si>
    <t>4.2.4.3</t>
  </si>
  <si>
    <t>4.2.4.4</t>
  </si>
  <si>
    <t>4.2.4.5</t>
  </si>
  <si>
    <t>4.2.4.6</t>
  </si>
  <si>
    <t>Avaliação de publico e satisfação</t>
  </si>
  <si>
    <t>4.2.4.7</t>
  </si>
  <si>
    <t>4.2.4.8</t>
  </si>
  <si>
    <t>4.0.0.0.0</t>
  </si>
  <si>
    <t>Despesas gerais e administrativas dos programas:</t>
  </si>
  <si>
    <t>4.1.0.0.0</t>
  </si>
  <si>
    <t>Despesas com Pessoal</t>
  </si>
  <si>
    <t>4.1.1.0.0</t>
  </si>
  <si>
    <t>Diretoria - Área meio</t>
  </si>
  <si>
    <t>4.1.1.1.1</t>
  </si>
  <si>
    <t>Salários</t>
  </si>
  <si>
    <t>4.1.1.1.2</t>
  </si>
  <si>
    <t>Encargos sociais</t>
  </si>
  <si>
    <t>4.1.1.1.3</t>
  </si>
  <si>
    <t>Benefícios</t>
  </si>
  <si>
    <t>4.1.1.1.4</t>
  </si>
  <si>
    <t>Férias</t>
  </si>
  <si>
    <t>4.1.1.1.5</t>
  </si>
  <si>
    <t>13º salário</t>
  </si>
  <si>
    <t>4.1.1.2.1</t>
  </si>
  <si>
    <t>Diretoria - Área Fim</t>
  </si>
  <si>
    <t>4.1.1.2.2</t>
  </si>
  <si>
    <t>4.1.1.2.3</t>
  </si>
  <si>
    <t>4.1.1.2.4</t>
  </si>
  <si>
    <t>4.1.1.2.5</t>
  </si>
  <si>
    <t>4.1.2.1.0</t>
  </si>
  <si>
    <t>Funcionários - Área Meio</t>
  </si>
  <si>
    <t>4.1.2.1.1</t>
  </si>
  <si>
    <t>4.1.2.1.2</t>
  </si>
  <si>
    <t>4.1.2.1.3</t>
  </si>
  <si>
    <t>4.1.2.1.4</t>
  </si>
  <si>
    <t>4.1.2.1.5</t>
  </si>
  <si>
    <t>4.1.2.2.0</t>
  </si>
  <si>
    <t>Funcionários - Área Fim</t>
  </si>
  <si>
    <t>4.1.2.2.1</t>
  </si>
  <si>
    <t>4.1.2.2.2</t>
  </si>
  <si>
    <t>4.1.2.2.3</t>
  </si>
  <si>
    <t>4.1.2.2.4</t>
  </si>
  <si>
    <t>4.1.2.2.5</t>
  </si>
  <si>
    <t>4.2.1.0</t>
  </si>
  <si>
    <t>Gestão administrativa</t>
  </si>
  <si>
    <t>4.2.1.1</t>
  </si>
  <si>
    <t>Despesas com vendas e serviços</t>
  </si>
  <si>
    <t>4.2.1.2</t>
  </si>
  <si>
    <t>Serviços administrativos e treinamento</t>
  </si>
  <si>
    <t>4.2.1.3</t>
  </si>
  <si>
    <t>Atualização, manuteção e reparo de sistemas de TI</t>
  </si>
  <si>
    <t>4.2.1.4</t>
  </si>
  <si>
    <t>4.2.1.5</t>
  </si>
  <si>
    <t>Locação de bens móveis e imóveis</t>
  </si>
  <si>
    <t>4.2.1.6</t>
  </si>
  <si>
    <t>Transito de pessoas, bens e correspondências</t>
  </si>
  <si>
    <t>4.2.2.0</t>
  </si>
  <si>
    <t>4.2.2.1</t>
  </si>
  <si>
    <t>Despesas tributárias</t>
  </si>
  <si>
    <t>4.2.2.2</t>
  </si>
  <si>
    <t>Despesas com provisões</t>
  </si>
  <si>
    <t>4.2.2.3</t>
  </si>
  <si>
    <t>Despesas com doações</t>
  </si>
  <si>
    <t>4.2.2.4</t>
  </si>
  <si>
    <t>Despesas financeiras</t>
  </si>
  <si>
    <t>4.2.2.5</t>
  </si>
  <si>
    <t>Outras despesas financeiras</t>
  </si>
  <si>
    <t>4.2.2.6</t>
  </si>
  <si>
    <t>Gratuidades</t>
  </si>
  <si>
    <t>4.2.2.7</t>
  </si>
  <si>
    <t>Despesas com eventos</t>
  </si>
  <si>
    <t>4.3.0.0.0</t>
  </si>
  <si>
    <t>Depreciação</t>
  </si>
  <si>
    <t xml:space="preserve">Total custos e despesas </t>
  </si>
  <si>
    <t>4.4.0.0.0</t>
  </si>
  <si>
    <t>Deficit (Superávit) dos períodos</t>
  </si>
  <si>
    <t>_____________________</t>
  </si>
  <si>
    <t>____________________</t>
  </si>
  <si>
    <t>___________________________</t>
  </si>
  <si>
    <t>Com pessoal</t>
  </si>
  <si>
    <t>Contratos</t>
  </si>
  <si>
    <t>Pré-produção e preparação</t>
  </si>
  <si>
    <t>Divulgação e comercialização</t>
  </si>
  <si>
    <t>Produção e execução</t>
  </si>
  <si>
    <t>Depreciação e amortização</t>
  </si>
  <si>
    <t>Tributárias</t>
  </si>
  <si>
    <t>Doações – Outras</t>
  </si>
  <si>
    <t>-</t>
  </si>
  <si>
    <t>Realização de doações de bens e direitos</t>
  </si>
  <si>
    <t>Outras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</si>
</sst>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Courier New"/>
      <family val="3"/>
    </font>
    <font>
      <sz val="9"/>
      <name val="Arial"/>
      <family val="2"/>
    </font>
    <font>
      <b/>
      <sz val="11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165" fontId="1" fillId="0" borderId="0" xfId="1" applyFont="1" applyBorder="1"/>
    <xf numFmtId="0" fontId="3" fillId="0" borderId="0" xfId="0" applyFont="1"/>
    <xf numFmtId="165" fontId="1" fillId="0" borderId="0" xfId="0" applyNumberFormat="1" applyFont="1"/>
    <xf numFmtId="39" fontId="3" fillId="0" borderId="0" xfId="0" applyNumberFormat="1" applyFont="1"/>
    <xf numFmtId="165" fontId="1" fillId="0" borderId="1" xfId="1" applyFont="1" applyFill="1" applyBorder="1"/>
    <xf numFmtId="39" fontId="1" fillId="0" borderId="0" xfId="1" applyNumberFormat="1" applyFont="1" applyFill="1" applyBorder="1"/>
    <xf numFmtId="165" fontId="1" fillId="0" borderId="0" xfId="1" applyFont="1" applyFill="1" applyBorder="1"/>
    <xf numFmtId="165" fontId="1" fillId="0" borderId="2" xfId="1" applyFont="1" applyFill="1" applyBorder="1"/>
    <xf numFmtId="0" fontId="1" fillId="0" borderId="0" xfId="0" applyFont="1" applyAlignment="1">
      <alignment horizontal="left" indent="2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165" fontId="3" fillId="0" borderId="1" xfId="1" applyFont="1" applyFill="1" applyBorder="1"/>
    <xf numFmtId="39" fontId="3" fillId="0" borderId="0" xfId="1" applyNumberFormat="1" applyFont="1" applyFill="1" applyBorder="1"/>
    <xf numFmtId="165" fontId="3" fillId="0" borderId="0" xfId="1" applyFont="1" applyFill="1" applyBorder="1"/>
    <xf numFmtId="165" fontId="3" fillId="0" borderId="4" xfId="1" applyFont="1" applyFill="1" applyBorder="1"/>
    <xf numFmtId="39" fontId="1" fillId="0" borderId="0" xfId="0" applyNumberFormat="1" applyFont="1"/>
    <xf numFmtId="0" fontId="4" fillId="0" borderId="0" xfId="0" applyFont="1"/>
    <xf numFmtId="165" fontId="1" fillId="0" borderId="0" xfId="1" applyFont="1"/>
    <xf numFmtId="0" fontId="1" fillId="2" borderId="0" xfId="0" applyFont="1" applyFill="1"/>
    <xf numFmtId="165" fontId="1" fillId="0" borderId="0" xfId="1" applyFont="1" applyFill="1"/>
    <xf numFmtId="0" fontId="1" fillId="0" borderId="1" xfId="0" applyFont="1" applyBorder="1"/>
    <xf numFmtId="0" fontId="1" fillId="0" borderId="0" xfId="0" applyFont="1" applyAlignment="1">
      <alignment horizontal="center"/>
    </xf>
    <xf numFmtId="165" fontId="3" fillId="0" borderId="1" xfId="1" applyFont="1" applyFill="1" applyBorder="1" applyAlignment="1">
      <alignment horizontal="center" vertical="center" wrapText="1"/>
    </xf>
    <xf numFmtId="165" fontId="3" fillId="0" borderId="1" xfId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5" fontId="1" fillId="2" borderId="0" xfId="1" applyFont="1" applyFill="1"/>
    <xf numFmtId="39" fontId="1" fillId="2" borderId="0" xfId="0" applyNumberFormat="1" applyFont="1" applyFill="1"/>
    <xf numFmtId="165" fontId="1" fillId="2" borderId="0" xfId="1" applyFont="1" applyFill="1" applyBorder="1"/>
    <xf numFmtId="165" fontId="6" fillId="0" borderId="0" xfId="1" applyFont="1" applyAlignment="1">
      <alignment horizontal="left"/>
    </xf>
    <xf numFmtId="4" fontId="0" fillId="0" borderId="0" xfId="0" applyNumberFormat="1" applyAlignment="1">
      <alignment horizontal="left"/>
    </xf>
    <xf numFmtId="165" fontId="3" fillId="0" borderId="2" xfId="1" applyFont="1" applyFill="1" applyBorder="1"/>
    <xf numFmtId="165" fontId="3" fillId="2" borderId="0" xfId="1" applyFont="1" applyFill="1"/>
    <xf numFmtId="165" fontId="3" fillId="0" borderId="0" xfId="1" applyFont="1" applyFill="1"/>
    <xf numFmtId="43" fontId="1" fillId="0" borderId="0" xfId="0" applyNumberFormat="1" applyFont="1"/>
    <xf numFmtId="0" fontId="7" fillId="0" borderId="0" xfId="0" applyFont="1"/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4" fillId="0" borderId="1" xfId="0" applyFont="1" applyBorder="1"/>
    <xf numFmtId="165" fontId="3" fillId="2" borderId="0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65" fontId="1" fillId="0" borderId="0" xfId="1" applyFont="1" applyAlignment="1">
      <alignment horizontal="center" vertical="center" wrapText="1"/>
    </xf>
    <xf numFmtId="14" fontId="4" fillId="0" borderId="0" xfId="0" applyNumberFormat="1" applyFont="1"/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5" fontId="3" fillId="2" borderId="1" xfId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left" indent="1"/>
    </xf>
    <xf numFmtId="0" fontId="3" fillId="2" borderId="0" xfId="0" applyFont="1" applyFill="1"/>
    <xf numFmtId="165" fontId="3" fillId="2" borderId="0" xfId="0" applyNumberFormat="1" applyFont="1" applyFill="1"/>
    <xf numFmtId="165" fontId="3" fillId="2" borderId="0" xfId="1" applyFont="1" applyFill="1" applyBorder="1"/>
    <xf numFmtId="165" fontId="3" fillId="0" borderId="0" xfId="1" applyFont="1"/>
    <xf numFmtId="0" fontId="0" fillId="0" borderId="0" xfId="0" applyAlignment="1">
      <alignment horizontal="center"/>
    </xf>
    <xf numFmtId="39" fontId="3" fillId="2" borderId="0" xfId="1" applyNumberFormat="1" applyFont="1" applyFill="1" applyBorder="1"/>
    <xf numFmtId="43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43" fontId="0" fillId="0" borderId="0" xfId="0" applyNumberFormat="1" applyAlignment="1">
      <alignment horizontal="right"/>
    </xf>
    <xf numFmtId="43" fontId="1" fillId="0" borderId="0" xfId="1" applyNumberFormat="1" applyFont="1" applyFill="1" applyBorder="1"/>
    <xf numFmtId="165" fontId="3" fillId="3" borderId="0" xfId="1" applyFont="1" applyFill="1" applyBorder="1"/>
    <xf numFmtId="39" fontId="3" fillId="2" borderId="0" xfId="0" applyNumberFormat="1" applyFont="1" applyFill="1"/>
    <xf numFmtId="0" fontId="3" fillId="2" borderId="0" xfId="0" applyFont="1" applyFill="1" applyAlignment="1">
      <alignment horizontal="left"/>
    </xf>
    <xf numFmtId="165" fontId="3" fillId="2" borderId="2" xfId="1" applyFont="1" applyFill="1" applyBorder="1"/>
    <xf numFmtId="43" fontId="1" fillId="0" borderId="0" xfId="0" applyNumberFormat="1" applyFont="1" applyAlignment="1">
      <alignment horizontal="left" indent="1"/>
    </xf>
    <xf numFmtId="165" fontId="0" fillId="0" borderId="0" xfId="1" applyFont="1" applyFill="1"/>
    <xf numFmtId="165" fontId="1" fillId="0" borderId="2" xfId="1" applyFont="1" applyBorder="1"/>
    <xf numFmtId="165" fontId="3" fillId="0" borderId="2" xfId="1" applyFont="1" applyBorder="1"/>
    <xf numFmtId="43" fontId="3" fillId="0" borderId="0" xfId="0" applyNumberFormat="1" applyFont="1"/>
    <xf numFmtId="43" fontId="0" fillId="0" borderId="0" xfId="0" applyNumberFormat="1" applyAlignment="1">
      <alignment horizontal="left"/>
    </xf>
    <xf numFmtId="4" fontId="0" fillId="0" borderId="0" xfId="0" applyNumberFormat="1"/>
    <xf numFmtId="4" fontId="1" fillId="0" borderId="0" xfId="0" applyNumberFormat="1" applyFont="1"/>
    <xf numFmtId="0" fontId="10" fillId="0" borderId="0" xfId="0" applyFont="1" applyAlignment="1">
      <alignment vertical="center" wrapText="1"/>
    </xf>
    <xf numFmtId="3" fontId="10" fillId="0" borderId="0" xfId="0" applyNumberFormat="1" applyFont="1" applyAlignment="1">
      <alignment horizontal="right" vertical="center" wrapText="1"/>
    </xf>
    <xf numFmtId="43" fontId="10" fillId="0" borderId="0" xfId="0" applyNumberFormat="1" applyFont="1" applyAlignment="1">
      <alignment horizontal="right" vertical="center" wrapText="1"/>
    </xf>
    <xf numFmtId="165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3" fontId="1" fillId="0" borderId="0" xfId="0" applyNumberFormat="1" applyFont="1"/>
  </cellXfs>
  <cellStyles count="3">
    <cellStyle name="Normal" xfId="0" builtinId="0"/>
    <cellStyle name="Normal 12" xfId="2" xr:uid="{3953A788-8103-4C5F-A78B-49D026062324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35718</xdr:colOff>
      <xdr:row>0</xdr:row>
      <xdr:rowOff>35719</xdr:rowOff>
    </xdr:from>
    <xdr:to>
      <xdr:col>2</xdr:col>
      <xdr:colOff>1224160</xdr:colOff>
      <xdr:row>4</xdr:row>
      <xdr:rowOff>11906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8A7F5C-A876-4CC0-825E-22761AB5E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268" y="35719"/>
          <a:ext cx="1188442" cy="6619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90.3\contabilidade\Ativos\Lawson\Contabil\2009\Relat&#243;rios\Centro%20de%20cus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ELSO.COMPAIR\Configura&#231;&#245;es%20locais\Temporary%20Internet%20Files\Content.IE5\37XBN1WS\Calculo_varia&#231;&#227;o_cambial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IMIS_04_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S\PUBLICO\Documents%20and%20Settings\CELSO.COMPAIR\Configura&#231;&#245;es%20locais\Temporary%20Internet%20Files\Content.IE5\RF5WHBA7\BANKRE~1%20COMPAIR%20DO%20BRAS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0000%20JWR%20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MIS04%20PRP%20Proform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AS%20Reporting\IntraNet\InteractiveTemplates\5431%20MR03%20BSh%20Explosion%20by%20Un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oContas"/>
      <sheetName val="CentroCusto"/>
      <sheetName val="PlanoContasReais"/>
      <sheetName val="PlanoContasEuro"/>
      <sheetName val="CentroCustoReais"/>
      <sheetName val="CentroCustoEuro"/>
      <sheetName val="Capa"/>
      <sheetName val="Assets"/>
      <sheetName val="Liabilities"/>
      <sheetName val="SI"/>
      <sheetName val="11111 R$"/>
      <sheetName val="38396 R$"/>
      <sheetName val="89510 R$"/>
      <sheetName val="91820 R$"/>
      <sheetName val="91860 R$"/>
      <sheetName val="R$ TOTAL"/>
      <sheetName val="11111 US$"/>
      <sheetName val="38396 US$"/>
      <sheetName val="89510 US$"/>
      <sheetName val="91820 US$"/>
      <sheetName val="91860 US$"/>
      <sheetName val="US$ TOTAL"/>
      <sheetName val="DMPL"/>
      <sheetName val="DFC"/>
      <sheetName val="CTA"/>
      <sheetName val="personnel - 2"/>
      <sheetName val="Provisões"/>
      <sheetName val="LOANS"/>
      <sheetName val="DOAR"/>
      <sheetName val="Empréstimo"/>
      <sheetName val="Imobilizado"/>
      <sheetName val="CTA D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2">
          <cell r="Q72">
            <v>-4264.49</v>
          </cell>
        </row>
      </sheetData>
      <sheetData sheetId="17"/>
      <sheetData sheetId="18"/>
      <sheetData sheetId="19"/>
      <sheetData sheetId="20"/>
      <sheetData sheetId="21"/>
      <sheetData sheetId="22">
        <row r="72">
          <cell r="Q72">
            <v>-1989.99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C5">
            <v>1108437.8999999999</v>
          </cell>
        </row>
        <row r="6">
          <cell r="C6">
            <v>143516.78</v>
          </cell>
        </row>
        <row r="8">
          <cell r="F8">
            <v>-1197207.1399999999</v>
          </cell>
        </row>
        <row r="12">
          <cell r="C12">
            <v>499970</v>
          </cell>
        </row>
      </sheetData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BERTO"/>
      <sheetName val="PAGAS"/>
      <sheetName val="camila"/>
      <sheetName val="03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"/>
      <sheetName val="Cover"/>
      <sheetName val="Contents"/>
      <sheetName val="PR_01"/>
      <sheetName val="PR_02"/>
      <sheetName val="PR_03"/>
      <sheetName val="PR_04"/>
      <sheetName val="PR_06"/>
      <sheetName val="PR_07"/>
      <sheetName val="PR_09"/>
      <sheetName val="PR_10"/>
      <sheetName val="PR_11"/>
      <sheetName val="PR_12"/>
      <sheetName val="PR_13"/>
      <sheetName val="PR_14"/>
      <sheetName val="PR_15"/>
      <sheetName val="PR_16"/>
      <sheetName val="PR_17"/>
      <sheetName val="INP_01"/>
      <sheetName val="INP_02"/>
      <sheetName val="INP_03"/>
      <sheetName val="INP_04"/>
      <sheetName val="INP_05"/>
      <sheetName val="INP_06"/>
      <sheetName val="INP_07"/>
      <sheetName val="INP_08"/>
      <sheetName val="INP_09"/>
      <sheetName val="INP_10"/>
      <sheetName val="INP_11"/>
      <sheetName val="INP_12"/>
      <sheetName val="INP_13"/>
      <sheetName val="INP_14"/>
      <sheetName val="INP_15"/>
      <sheetName val="INP_16"/>
      <sheetName val="INP_17"/>
      <sheetName val="INP_18"/>
      <sheetName val="INP_19"/>
      <sheetName val="INP_20"/>
      <sheetName val="INP_21"/>
      <sheetName val="INP_22"/>
      <sheetName val="INP_23"/>
      <sheetName val="INP_24"/>
      <sheetName val="INP_25"/>
      <sheetName val="INP_26"/>
      <sheetName val="INP_27"/>
      <sheetName val="INP_28"/>
      <sheetName val="INP_29"/>
      <sheetName val="INP_30"/>
      <sheetName val="INP_31"/>
      <sheetName val="INP_32"/>
      <sheetName val="INP_33"/>
      <sheetName val="INP_34"/>
      <sheetName val="INP_35"/>
      <sheetName val="INP_36"/>
      <sheetName val="INP_37"/>
      <sheetName val="INP_38"/>
      <sheetName val="INP_39"/>
      <sheetName val="INP_40"/>
      <sheetName val="INP_41"/>
      <sheetName val="INP_42"/>
      <sheetName val="INP_43"/>
      <sheetName val="INP_44"/>
      <sheetName val="Graphs"/>
      <sheetName val="Graphs_Input"/>
      <sheetName val="Exhaust"/>
      <sheetName val="dlg_mc_mes_box"/>
      <sheetName val="dlg_select"/>
      <sheetName val="dlg_imip_select"/>
      <sheetName val="Graph Details"/>
      <sheetName val="dlg_category"/>
      <sheetName val="Validations"/>
      <sheetName val="Extract"/>
      <sheetName val="Details"/>
      <sheetName val="Dlg_draft"/>
      <sheetName val="Dlg_Front"/>
      <sheetName val="Dlg_about_PRP"/>
      <sheetName val="dlg_company_details"/>
      <sheetName val="dlg_paper_typ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 refreshError="1">
        <row r="2">
          <cell r="B2" t="str">
            <v>2000/2001 Invensys Management Information System</v>
          </cell>
        </row>
        <row r="6">
          <cell r="B6" t="str">
            <v>Division 1</v>
          </cell>
        </row>
        <row r="7">
          <cell r="B7" t="str">
            <v>Product Group 1 with long name</v>
          </cell>
        </row>
        <row r="8">
          <cell r="B8" t="str">
            <v>Spreadsheet Test Company</v>
          </cell>
        </row>
        <row r="9">
          <cell r="B9" t="str">
            <v>0000</v>
          </cell>
        </row>
        <row r="11">
          <cell r="B11" t="str">
            <v>USD</v>
          </cell>
        </row>
        <row r="12">
          <cell r="B12" t="str">
            <v>000</v>
          </cell>
        </row>
        <row r="18">
          <cell r="B18">
            <v>4</v>
          </cell>
        </row>
        <row r="53">
          <cell r="E53">
            <v>4</v>
          </cell>
          <cell r="G53" t="str">
            <v>2000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"/>
      <sheetName val="Reconciliation"/>
      <sheetName val="Extract"/>
    </sheetNames>
    <sheetDataSet>
      <sheetData sheetId="0">
        <row r="3">
          <cell r="A3">
            <v>1</v>
          </cell>
          <cell r="B3" t="str">
            <v>Select code</v>
          </cell>
          <cell r="C3" t="str">
            <v>Currency name will appear here</v>
          </cell>
        </row>
        <row r="4">
          <cell r="A4">
            <v>2</v>
          </cell>
          <cell r="B4" t="str">
            <v>AED</v>
          </cell>
          <cell r="C4" t="str">
            <v>U A E Dirham</v>
          </cell>
        </row>
        <row r="5">
          <cell r="A5">
            <v>3</v>
          </cell>
          <cell r="B5" t="str">
            <v>ARS</v>
          </cell>
          <cell r="C5" t="str">
            <v>Argentinian Peso</v>
          </cell>
        </row>
        <row r="6">
          <cell r="A6">
            <v>4</v>
          </cell>
          <cell r="B6" t="str">
            <v>ATS</v>
          </cell>
          <cell r="C6" t="str">
            <v>Austrian Schillings</v>
          </cell>
        </row>
        <row r="7">
          <cell r="A7">
            <v>5</v>
          </cell>
          <cell r="B7" t="str">
            <v>AUD</v>
          </cell>
          <cell r="C7" t="str">
            <v>Australian Dollar</v>
          </cell>
        </row>
        <row r="8">
          <cell r="A8">
            <v>6</v>
          </cell>
          <cell r="B8" t="str">
            <v>BDT</v>
          </cell>
          <cell r="C8" t="str">
            <v>Bangladeshi Taka</v>
          </cell>
        </row>
        <row r="9">
          <cell r="A9">
            <v>7</v>
          </cell>
          <cell r="B9" t="str">
            <v>BEF</v>
          </cell>
          <cell r="C9" t="str">
            <v>Belgian Franc</v>
          </cell>
        </row>
        <row r="10">
          <cell r="A10">
            <v>8</v>
          </cell>
          <cell r="B10" t="str">
            <v>BGL</v>
          </cell>
          <cell r="C10" t="str">
            <v>Bulgarian Lev</v>
          </cell>
        </row>
        <row r="11">
          <cell r="A11">
            <v>9</v>
          </cell>
          <cell r="B11" t="str">
            <v>BHD</v>
          </cell>
          <cell r="C11" t="str">
            <v>Bahrainian Dinar</v>
          </cell>
        </row>
        <row r="12">
          <cell r="A12">
            <v>10</v>
          </cell>
          <cell r="B12" t="str">
            <v>BRL</v>
          </cell>
          <cell r="C12" t="str">
            <v>Brazilian Real</v>
          </cell>
        </row>
        <row r="13">
          <cell r="A13">
            <v>11</v>
          </cell>
          <cell r="B13" t="str">
            <v>CAD</v>
          </cell>
          <cell r="C13" t="str">
            <v>Canadian Dollar</v>
          </cell>
        </row>
        <row r="14">
          <cell r="A14">
            <v>12</v>
          </cell>
          <cell r="B14" t="str">
            <v>CHF</v>
          </cell>
          <cell r="C14" t="str">
            <v>Swiss Franc</v>
          </cell>
        </row>
        <row r="15">
          <cell r="A15">
            <v>13</v>
          </cell>
          <cell r="B15" t="str">
            <v>CLP</v>
          </cell>
          <cell r="C15" t="str">
            <v>Chilean Peso</v>
          </cell>
        </row>
        <row r="16">
          <cell r="A16">
            <v>14</v>
          </cell>
          <cell r="B16" t="str">
            <v>CNY</v>
          </cell>
          <cell r="C16" t="str">
            <v>China Yuan</v>
          </cell>
        </row>
        <row r="17">
          <cell r="A17">
            <v>15</v>
          </cell>
          <cell r="B17" t="str">
            <v>COP</v>
          </cell>
          <cell r="C17" t="str">
            <v>Colombian Peso</v>
          </cell>
        </row>
        <row r="18">
          <cell r="A18">
            <v>16</v>
          </cell>
          <cell r="B18" t="str">
            <v>CZK</v>
          </cell>
          <cell r="C18" t="str">
            <v>Czech Koruna</v>
          </cell>
        </row>
        <row r="19">
          <cell r="A19">
            <v>17</v>
          </cell>
          <cell r="B19" t="str">
            <v>DEM</v>
          </cell>
          <cell r="C19" t="str">
            <v>German Deutchmark</v>
          </cell>
        </row>
        <row r="20">
          <cell r="A20">
            <v>18</v>
          </cell>
          <cell r="B20" t="str">
            <v>DKK</v>
          </cell>
          <cell r="C20" t="str">
            <v>Danish Kroner</v>
          </cell>
        </row>
        <row r="21">
          <cell r="A21">
            <v>19</v>
          </cell>
          <cell r="B21" t="str">
            <v>ESP</v>
          </cell>
          <cell r="C21" t="str">
            <v>Spanish Peseta</v>
          </cell>
        </row>
        <row r="22">
          <cell r="A22">
            <v>20</v>
          </cell>
          <cell r="B22" t="str">
            <v>EUR</v>
          </cell>
          <cell r="C22" t="str">
            <v>European Euro</v>
          </cell>
        </row>
        <row r="23">
          <cell r="A23">
            <v>21</v>
          </cell>
          <cell r="B23" t="str">
            <v>FIM</v>
          </cell>
          <cell r="C23" t="str">
            <v>Finish Markka</v>
          </cell>
        </row>
        <row r="24">
          <cell r="A24">
            <v>22</v>
          </cell>
          <cell r="B24" t="str">
            <v>FRF</v>
          </cell>
          <cell r="C24" t="str">
            <v>French Franc</v>
          </cell>
        </row>
        <row r="25">
          <cell r="A25">
            <v>23</v>
          </cell>
          <cell r="B25" t="str">
            <v>GBP</v>
          </cell>
          <cell r="C25" t="str">
            <v>GB Pound</v>
          </cell>
        </row>
        <row r="26">
          <cell r="A26">
            <v>24</v>
          </cell>
          <cell r="B26" t="str">
            <v>GHC</v>
          </cell>
          <cell r="C26" t="str">
            <v>Ghanian Cedi</v>
          </cell>
        </row>
        <row r="27">
          <cell r="A27">
            <v>25</v>
          </cell>
          <cell r="B27" t="str">
            <v>GRD</v>
          </cell>
          <cell r="C27" t="str">
            <v>Greek Drachma</v>
          </cell>
        </row>
        <row r="28">
          <cell r="A28">
            <v>26</v>
          </cell>
          <cell r="B28" t="str">
            <v>HKD</v>
          </cell>
          <cell r="C28" t="str">
            <v>Hong Kong Dollar</v>
          </cell>
        </row>
        <row r="29">
          <cell r="A29">
            <v>27</v>
          </cell>
          <cell r="B29" t="str">
            <v>HUF</v>
          </cell>
          <cell r="C29" t="str">
            <v>Hungarian Forint</v>
          </cell>
        </row>
        <row r="30">
          <cell r="A30">
            <v>28</v>
          </cell>
          <cell r="B30" t="str">
            <v>IDR</v>
          </cell>
          <cell r="C30" t="str">
            <v>Indonesian Rupiah</v>
          </cell>
        </row>
        <row r="31">
          <cell r="A31">
            <v>29</v>
          </cell>
          <cell r="B31" t="str">
            <v>IEP</v>
          </cell>
          <cell r="C31" t="str">
            <v>Irish Punt</v>
          </cell>
        </row>
        <row r="32">
          <cell r="A32">
            <v>30</v>
          </cell>
          <cell r="B32" t="str">
            <v>ILS</v>
          </cell>
          <cell r="C32" t="str">
            <v>Israeli Shekel</v>
          </cell>
        </row>
        <row r="33">
          <cell r="A33">
            <v>31</v>
          </cell>
          <cell r="B33" t="str">
            <v>INR</v>
          </cell>
          <cell r="C33" t="str">
            <v>Indian Rupee</v>
          </cell>
        </row>
        <row r="34">
          <cell r="A34">
            <v>32</v>
          </cell>
          <cell r="B34" t="str">
            <v>ITL</v>
          </cell>
          <cell r="C34" t="str">
            <v>Italian Lira</v>
          </cell>
        </row>
        <row r="35">
          <cell r="A35">
            <v>33</v>
          </cell>
          <cell r="B35" t="str">
            <v>JPY</v>
          </cell>
          <cell r="C35" t="str">
            <v>Japanese Yen</v>
          </cell>
        </row>
        <row r="36">
          <cell r="A36">
            <v>34</v>
          </cell>
          <cell r="B36" t="str">
            <v>KES</v>
          </cell>
          <cell r="C36" t="str">
            <v>Kenyan Pound</v>
          </cell>
        </row>
        <row r="37">
          <cell r="A37">
            <v>35</v>
          </cell>
          <cell r="B37" t="str">
            <v>KRW</v>
          </cell>
          <cell r="C37" t="str">
            <v>South Korean Won</v>
          </cell>
        </row>
        <row r="38">
          <cell r="A38">
            <v>36</v>
          </cell>
          <cell r="B38" t="str">
            <v>KWD</v>
          </cell>
          <cell r="C38" t="str">
            <v>Kuwaiti Dinar</v>
          </cell>
        </row>
        <row r="39">
          <cell r="A39">
            <v>37</v>
          </cell>
          <cell r="B39" t="str">
            <v>LUF</v>
          </cell>
          <cell r="C39" t="str">
            <v>Luxembourg Franc</v>
          </cell>
        </row>
        <row r="40">
          <cell r="A40">
            <v>38</v>
          </cell>
          <cell r="B40" t="str">
            <v>MAD</v>
          </cell>
          <cell r="C40" t="str">
            <v>Morocco Dirham</v>
          </cell>
        </row>
        <row r="41">
          <cell r="A41">
            <v>39</v>
          </cell>
          <cell r="B41" t="str">
            <v>MTL</v>
          </cell>
          <cell r="C41" t="str">
            <v>Maltese Lira</v>
          </cell>
        </row>
        <row r="42">
          <cell r="A42">
            <v>40</v>
          </cell>
          <cell r="B42" t="str">
            <v>MXN</v>
          </cell>
          <cell r="C42" t="str">
            <v>Mexican Peso</v>
          </cell>
        </row>
        <row r="43">
          <cell r="A43">
            <v>41</v>
          </cell>
          <cell r="B43" t="str">
            <v>MYR</v>
          </cell>
          <cell r="C43" t="str">
            <v>Malaysian Ringgit</v>
          </cell>
        </row>
        <row r="44">
          <cell r="A44">
            <v>42</v>
          </cell>
          <cell r="B44" t="str">
            <v>NGN</v>
          </cell>
          <cell r="C44" t="str">
            <v>Nigerian Niara</v>
          </cell>
        </row>
        <row r="45">
          <cell r="A45">
            <v>43</v>
          </cell>
          <cell r="B45" t="str">
            <v>NLG</v>
          </cell>
          <cell r="C45" t="str">
            <v>Dutch Guilder</v>
          </cell>
        </row>
        <row r="46">
          <cell r="A46">
            <v>44</v>
          </cell>
          <cell r="B46" t="str">
            <v>NOK</v>
          </cell>
          <cell r="C46" t="str">
            <v>Norwegian Kroner</v>
          </cell>
        </row>
        <row r="47">
          <cell r="A47">
            <v>45</v>
          </cell>
          <cell r="B47" t="str">
            <v>NZD</v>
          </cell>
          <cell r="C47" t="str">
            <v>New Zealand Dollar</v>
          </cell>
        </row>
        <row r="48">
          <cell r="A48">
            <v>46</v>
          </cell>
          <cell r="B48" t="str">
            <v>OMR</v>
          </cell>
          <cell r="C48" t="str">
            <v>Omani Rial</v>
          </cell>
        </row>
        <row r="49">
          <cell r="A49">
            <v>47</v>
          </cell>
          <cell r="B49" t="str">
            <v>PGK</v>
          </cell>
          <cell r="C49" t="str">
            <v>Papua New Guinen Kina</v>
          </cell>
        </row>
        <row r="50">
          <cell r="A50">
            <v>48</v>
          </cell>
          <cell r="B50" t="str">
            <v>PHP</v>
          </cell>
          <cell r="C50" t="str">
            <v>Philippines Peso</v>
          </cell>
        </row>
        <row r="51">
          <cell r="A51">
            <v>49</v>
          </cell>
          <cell r="B51" t="str">
            <v>PKR</v>
          </cell>
          <cell r="C51" t="str">
            <v>Pakistani Rupee</v>
          </cell>
        </row>
        <row r="52">
          <cell r="A52">
            <v>50</v>
          </cell>
          <cell r="B52" t="str">
            <v>PLN</v>
          </cell>
          <cell r="C52" t="str">
            <v>Polish Zloty</v>
          </cell>
        </row>
        <row r="53">
          <cell r="A53">
            <v>51</v>
          </cell>
          <cell r="B53" t="str">
            <v>PTE</v>
          </cell>
          <cell r="C53" t="str">
            <v>Portuguese Escudo</v>
          </cell>
        </row>
        <row r="54">
          <cell r="A54">
            <v>52</v>
          </cell>
          <cell r="B54" t="str">
            <v>RUR</v>
          </cell>
          <cell r="C54" t="str">
            <v>Russian Rouble</v>
          </cell>
        </row>
        <row r="55">
          <cell r="A55">
            <v>53</v>
          </cell>
          <cell r="B55" t="str">
            <v>SAR</v>
          </cell>
          <cell r="C55" t="str">
            <v>Saudi Arabian Riyal</v>
          </cell>
        </row>
        <row r="56">
          <cell r="A56">
            <v>54</v>
          </cell>
          <cell r="B56" t="str">
            <v>SEK</v>
          </cell>
          <cell r="C56" t="str">
            <v>Swedish Krona</v>
          </cell>
        </row>
        <row r="57">
          <cell r="A57">
            <v>55</v>
          </cell>
          <cell r="B57" t="str">
            <v>SGD</v>
          </cell>
          <cell r="C57" t="str">
            <v>Singapore Dollar</v>
          </cell>
        </row>
        <row r="58">
          <cell r="A58">
            <v>56</v>
          </cell>
          <cell r="B58" t="str">
            <v>SKK</v>
          </cell>
          <cell r="C58" t="str">
            <v>Slovak Koruna</v>
          </cell>
        </row>
        <row r="59">
          <cell r="A59">
            <v>57</v>
          </cell>
          <cell r="B59" t="str">
            <v>THB</v>
          </cell>
          <cell r="C59" t="str">
            <v>Thai Baht</v>
          </cell>
        </row>
        <row r="60">
          <cell r="A60">
            <v>58</v>
          </cell>
          <cell r="B60" t="str">
            <v>TND</v>
          </cell>
          <cell r="C60" t="str">
            <v>Tunisian Dinar</v>
          </cell>
        </row>
        <row r="61">
          <cell r="A61">
            <v>59</v>
          </cell>
          <cell r="B61" t="str">
            <v>TRL</v>
          </cell>
          <cell r="C61" t="str">
            <v>Turkish Lira</v>
          </cell>
        </row>
        <row r="62">
          <cell r="A62">
            <v>60</v>
          </cell>
          <cell r="B62" t="str">
            <v>TWD</v>
          </cell>
          <cell r="C62" t="str">
            <v>Taiwanese Dollar</v>
          </cell>
        </row>
        <row r="63">
          <cell r="A63">
            <v>61</v>
          </cell>
          <cell r="B63" t="str">
            <v>TZS</v>
          </cell>
          <cell r="C63" t="str">
            <v>Tanzanian Shilling</v>
          </cell>
        </row>
        <row r="64">
          <cell r="A64">
            <v>62</v>
          </cell>
          <cell r="B64" t="str">
            <v>USD</v>
          </cell>
          <cell r="C64" t="str">
            <v>USA Dollar</v>
          </cell>
        </row>
        <row r="65">
          <cell r="A65">
            <v>63</v>
          </cell>
          <cell r="B65" t="str">
            <v>VEB</v>
          </cell>
          <cell r="C65" t="str">
            <v>Venezuelian Bolivar</v>
          </cell>
        </row>
        <row r="66">
          <cell r="A66">
            <v>64</v>
          </cell>
          <cell r="B66" t="str">
            <v>XEU</v>
          </cell>
          <cell r="C66" t="str">
            <v>European Currency Unit</v>
          </cell>
        </row>
        <row r="67">
          <cell r="A67">
            <v>65</v>
          </cell>
          <cell r="B67" t="str">
            <v>ZAR</v>
          </cell>
          <cell r="C67" t="str">
            <v>South African Rand</v>
          </cell>
        </row>
        <row r="68">
          <cell r="A68">
            <v>66</v>
          </cell>
          <cell r="B68" t="str">
            <v>ZMK</v>
          </cell>
          <cell r="C68" t="str">
            <v>Zambian Kwacha</v>
          </cell>
        </row>
        <row r="69">
          <cell r="A69">
            <v>67</v>
          </cell>
          <cell r="B69" t="str">
            <v>ZWD</v>
          </cell>
          <cell r="C69" t="str">
            <v>Zimbabwe Dollar</v>
          </cell>
        </row>
        <row r="71">
          <cell r="C71">
            <v>10</v>
          </cell>
        </row>
      </sheetData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WR 3 Ext"/>
      <sheetName val="JWR 5 Ext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mpany Details"/>
      <sheetName val="Contents"/>
      <sheetName val="PR_01"/>
      <sheetName val="PR_01a"/>
      <sheetName val="PR_02"/>
      <sheetName val="PR_03"/>
      <sheetName val="PR_04"/>
      <sheetName val="PR_04a"/>
      <sheetName val="PR_05a"/>
      <sheetName val="PR_05b"/>
      <sheetName val="PR_06a"/>
      <sheetName val="PR_06b"/>
      <sheetName val="PR_06c"/>
      <sheetName val="PR_07"/>
      <sheetName val="PR_07a"/>
      <sheetName val="PR_08"/>
      <sheetName val="PR_08a"/>
      <sheetName val="PR_09"/>
      <sheetName val="PR_09a"/>
      <sheetName val="PR_09b"/>
      <sheetName val="PR_10"/>
      <sheetName val="PR_10a"/>
      <sheetName val="PR_11a"/>
      <sheetName val="PR_11b"/>
      <sheetName val="PR_11c"/>
      <sheetName val="PR_12"/>
      <sheetName val="PR_12a"/>
      <sheetName val="PR_13"/>
      <sheetName val="PR_13a"/>
      <sheetName val="PR_14"/>
      <sheetName val="PR_14a"/>
      <sheetName val="PR_15"/>
      <sheetName val="PR_15a"/>
      <sheetName val="PR_16"/>
      <sheetName val="PR_16a"/>
      <sheetName val="PR_16b"/>
      <sheetName val="data"/>
      <sheetName val="PR_17"/>
      <sheetName val="PR_17a"/>
      <sheetName val="PR_18"/>
      <sheetName val="PR_19"/>
      <sheetName val="SR_12"/>
      <sheetName val="INP_01"/>
      <sheetName val="INP_02"/>
      <sheetName val="INP_03"/>
      <sheetName val="INP_04"/>
      <sheetName val="INP_05"/>
      <sheetName val="INP_06"/>
      <sheetName val="INP_07"/>
      <sheetName val="Val_01"/>
      <sheetName val="DSO_DPO"/>
      <sheetName val="Graph Details"/>
      <sheetName val="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h"/>
      <sheetName val="PRP pack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A8BE1-788D-4B56-B38D-C98D65F023DD}">
  <sheetPr>
    <pageSetUpPr fitToPage="1"/>
  </sheetPr>
  <dimension ref="A1:KV199"/>
  <sheetViews>
    <sheetView showGridLines="0" tabSelected="1" view="pageBreakPreview" zoomScale="80" zoomScaleNormal="75" zoomScaleSheetLayoutView="80" workbookViewId="0">
      <pane xSplit="4" ySplit="10" topLeftCell="JO151" activePane="bottomRight" state="frozen"/>
      <selection activeCell="GK137" sqref="GK137"/>
      <selection pane="topRight" activeCell="GK137" sqref="GK137"/>
      <selection pane="bottomLeft" activeCell="GK137" sqref="GK137"/>
      <selection pane="bottomRight" activeCell="JU11" sqref="JU11"/>
    </sheetView>
  </sheetViews>
  <sheetFormatPr defaultColWidth="9.140625" defaultRowHeight="12.75" x14ac:dyDescent="0.2"/>
  <cols>
    <col min="1" max="1" width="3.7109375" style="25" customWidth="1"/>
    <col min="2" max="2" width="5.140625" style="40" customWidth="1"/>
    <col min="3" max="3" width="25.7109375" style="1" customWidth="1"/>
    <col min="4" max="4" width="25" style="1" customWidth="1"/>
    <col min="5" max="5" width="1.140625" style="1" hidden="1" customWidth="1"/>
    <col min="6" max="6" width="15.85546875" style="1" hidden="1" customWidth="1"/>
    <col min="7" max="7" width="1" style="1" hidden="1" customWidth="1"/>
    <col min="8" max="8" width="13.85546875" style="1" hidden="1" customWidth="1"/>
    <col min="9" max="9" width="1" style="1" hidden="1" customWidth="1"/>
    <col min="10" max="10" width="15.140625" style="1" hidden="1" customWidth="1"/>
    <col min="11" max="11" width="1" style="1" hidden="1" customWidth="1"/>
    <col min="12" max="12" width="14.85546875" style="1" hidden="1" customWidth="1"/>
    <col min="13" max="13" width="1.140625" style="1" hidden="1" customWidth="1"/>
    <col min="14" max="14" width="13.5703125" style="1" hidden="1" customWidth="1"/>
    <col min="15" max="15" width="1" style="1" hidden="1" customWidth="1"/>
    <col min="16" max="16" width="14.85546875" style="1" hidden="1" customWidth="1"/>
    <col min="17" max="17" width="1" style="1" hidden="1" customWidth="1"/>
    <col min="18" max="18" width="14.85546875" style="1" hidden="1" customWidth="1"/>
    <col min="19" max="19" width="1" style="1" hidden="1" customWidth="1"/>
    <col min="20" max="20" width="14.85546875" style="1" hidden="1" customWidth="1"/>
    <col min="21" max="21" width="1" style="1" hidden="1" customWidth="1"/>
    <col min="22" max="22" width="14.85546875" style="1" hidden="1" customWidth="1"/>
    <col min="23" max="23" width="1" style="1" hidden="1" customWidth="1"/>
    <col min="24" max="24" width="14.85546875" style="1" hidden="1" customWidth="1"/>
    <col min="25" max="26" width="15.7109375" style="1" hidden="1" customWidth="1"/>
    <col min="27" max="27" width="1.140625" style="1" hidden="1" customWidth="1"/>
    <col min="28" max="28" width="15.7109375" style="1" hidden="1" customWidth="1"/>
    <col min="29" max="29" width="1.140625" style="1" hidden="1" customWidth="1"/>
    <col min="30" max="30" width="15.7109375" style="1" hidden="1" customWidth="1"/>
    <col min="31" max="31" width="1.140625" style="1" hidden="1" customWidth="1"/>
    <col min="32" max="32" width="15.7109375" style="1" hidden="1" customWidth="1"/>
    <col min="33" max="33" width="1.140625" style="1" hidden="1" customWidth="1"/>
    <col min="34" max="34" width="15.7109375" style="1" hidden="1" customWidth="1"/>
    <col min="35" max="35" width="1.140625" style="1" hidden="1" customWidth="1"/>
    <col min="36" max="36" width="15.7109375" style="1" hidden="1" customWidth="1"/>
    <col min="37" max="37" width="1.140625" style="1" hidden="1" customWidth="1"/>
    <col min="38" max="38" width="15.7109375" style="1" hidden="1" customWidth="1"/>
    <col min="39" max="39" width="1.140625" style="1" hidden="1" customWidth="1"/>
    <col min="40" max="40" width="15.7109375" style="1" hidden="1" customWidth="1"/>
    <col min="41" max="41" width="1.140625" style="1" hidden="1" customWidth="1"/>
    <col min="42" max="42" width="15.7109375" style="1" hidden="1" customWidth="1"/>
    <col min="43" max="43" width="1.140625" style="1" hidden="1" customWidth="1"/>
    <col min="44" max="44" width="15.7109375" style="1" hidden="1" customWidth="1"/>
    <col min="45" max="45" width="1.140625" style="1" hidden="1" customWidth="1"/>
    <col min="46" max="46" width="15.7109375" style="1" hidden="1" customWidth="1"/>
    <col min="47" max="47" width="1.140625" style="1" hidden="1" customWidth="1"/>
    <col min="48" max="49" width="15.7109375" style="1" hidden="1" customWidth="1"/>
    <col min="50" max="50" width="1.140625" style="1" hidden="1" customWidth="1"/>
    <col min="51" max="51" width="15.7109375" style="1" hidden="1" customWidth="1"/>
    <col min="52" max="52" width="1.140625" style="1" hidden="1" customWidth="1"/>
    <col min="53" max="53" width="15.7109375" style="1" hidden="1" customWidth="1"/>
    <col min="54" max="54" width="1.140625" style="1" hidden="1" customWidth="1"/>
    <col min="55" max="55" width="15.7109375" style="1" hidden="1" customWidth="1"/>
    <col min="56" max="56" width="1.140625" style="1" hidden="1" customWidth="1"/>
    <col min="57" max="57" width="15.7109375" style="1" hidden="1" customWidth="1"/>
    <col min="58" max="58" width="1.140625" style="1" hidden="1" customWidth="1"/>
    <col min="59" max="59" width="15.7109375" style="1" hidden="1" customWidth="1"/>
    <col min="60" max="60" width="1.140625" style="1" hidden="1" customWidth="1"/>
    <col min="61" max="61" width="15.7109375" style="1" hidden="1" customWidth="1"/>
    <col min="62" max="62" width="1.140625" style="1" hidden="1" customWidth="1"/>
    <col min="63" max="63" width="15.7109375" style="1" hidden="1" customWidth="1"/>
    <col min="64" max="64" width="1.140625" style="1" hidden="1" customWidth="1"/>
    <col min="65" max="65" width="15.7109375" style="1" hidden="1" customWidth="1"/>
    <col min="66" max="66" width="1.140625" style="1" hidden="1" customWidth="1"/>
    <col min="67" max="67" width="15.7109375" style="1" hidden="1" customWidth="1"/>
    <col min="68" max="68" width="1.140625" style="1" hidden="1" customWidth="1"/>
    <col min="69" max="69" width="18.140625" style="1" hidden="1" customWidth="1"/>
    <col min="70" max="70" width="15.7109375" style="1" hidden="1" customWidth="1"/>
    <col min="71" max="71" width="1.140625" style="1" hidden="1" customWidth="1"/>
    <col min="72" max="72" width="15.7109375" style="1" hidden="1" customWidth="1"/>
    <col min="73" max="73" width="1.140625" style="1" hidden="1" customWidth="1"/>
    <col min="74" max="74" width="15.7109375" style="1" hidden="1" customWidth="1"/>
    <col min="75" max="75" width="1.140625" style="1" hidden="1" customWidth="1"/>
    <col min="76" max="76" width="15.7109375" style="1" hidden="1" customWidth="1"/>
    <col min="77" max="77" width="1.140625" style="1" hidden="1" customWidth="1"/>
    <col min="78" max="78" width="15.7109375" style="1" hidden="1" customWidth="1"/>
    <col min="79" max="79" width="1.140625" style="1" hidden="1" customWidth="1"/>
    <col min="80" max="80" width="15.7109375" style="1" hidden="1" customWidth="1"/>
    <col min="81" max="81" width="1.140625" style="1" hidden="1" customWidth="1"/>
    <col min="82" max="82" width="15.7109375" style="1" hidden="1" customWidth="1"/>
    <col min="83" max="83" width="1.140625" style="1" hidden="1" customWidth="1"/>
    <col min="84" max="84" width="15.7109375" style="1" hidden="1" customWidth="1"/>
    <col min="85" max="85" width="1.140625" style="1" hidden="1" customWidth="1"/>
    <col min="86" max="86" width="15.7109375" style="1" hidden="1" customWidth="1"/>
    <col min="87" max="87" width="1.140625" style="1" hidden="1" customWidth="1"/>
    <col min="88" max="88" width="15.7109375" style="1" hidden="1" customWidth="1"/>
    <col min="89" max="89" width="1.140625" style="1" hidden="1" customWidth="1"/>
    <col min="90" max="91" width="14.85546875" style="1" hidden="1" customWidth="1"/>
    <col min="92" max="92" width="1.140625" style="1" hidden="1" customWidth="1"/>
    <col min="93" max="93" width="14.85546875" style="1" hidden="1" customWidth="1"/>
    <col min="94" max="94" width="1.140625" style="1" hidden="1" customWidth="1"/>
    <col min="95" max="95" width="14.85546875" style="1" hidden="1" customWidth="1"/>
    <col min="96" max="96" width="1.140625" style="1" hidden="1" customWidth="1"/>
    <col min="97" max="97" width="14.85546875" style="1" hidden="1" customWidth="1"/>
    <col min="98" max="98" width="1.140625" style="1" hidden="1" customWidth="1"/>
    <col min="99" max="99" width="14.85546875" style="1" hidden="1" customWidth="1"/>
    <col min="100" max="100" width="1.140625" style="1" hidden="1" customWidth="1"/>
    <col min="101" max="101" width="14.85546875" style="1" hidden="1" customWidth="1"/>
    <col min="102" max="102" width="1.140625" style="1" hidden="1" customWidth="1"/>
    <col min="103" max="103" width="14.85546875" style="1" hidden="1" customWidth="1"/>
    <col min="104" max="104" width="1.140625" style="1" hidden="1" customWidth="1"/>
    <col min="105" max="105" width="14.85546875" style="1" hidden="1" customWidth="1"/>
    <col min="106" max="106" width="1.140625" style="1" hidden="1" customWidth="1"/>
    <col min="107" max="107" width="14.85546875" style="1" hidden="1" customWidth="1"/>
    <col min="108" max="108" width="1.140625" style="1" hidden="1" customWidth="1"/>
    <col min="109" max="109" width="14.85546875" style="1" hidden="1" customWidth="1"/>
    <col min="110" max="110" width="1.140625" style="1" hidden="1" customWidth="1"/>
    <col min="111" max="111" width="14.85546875" style="1" hidden="1" customWidth="1"/>
    <col min="112" max="112" width="15.7109375" style="1" hidden="1" customWidth="1"/>
    <col min="113" max="113" width="1" style="1" hidden="1" customWidth="1"/>
    <col min="114" max="114" width="15.7109375" style="1" hidden="1" customWidth="1"/>
    <col min="115" max="115" width="1" style="1" hidden="1" customWidth="1"/>
    <col min="116" max="116" width="15.7109375" style="1" hidden="1" customWidth="1"/>
    <col min="117" max="117" width="1" style="1" hidden="1" customWidth="1"/>
    <col min="118" max="118" width="15.7109375" style="1" hidden="1" customWidth="1"/>
    <col min="119" max="119" width="1.5703125" style="1" hidden="1" customWidth="1"/>
    <col min="120" max="120" width="15.7109375" style="1" hidden="1" customWidth="1"/>
    <col min="121" max="121" width="1" style="1" hidden="1" customWidth="1"/>
    <col min="122" max="122" width="15.7109375" style="1" hidden="1" customWidth="1"/>
    <col min="123" max="123" width="1.28515625" style="1" hidden="1" customWidth="1"/>
    <col min="124" max="124" width="15.7109375" style="1" hidden="1" customWidth="1"/>
    <col min="125" max="125" width="0.85546875" style="1" hidden="1" customWidth="1"/>
    <col min="126" max="126" width="15.7109375" style="1" hidden="1" customWidth="1"/>
    <col min="127" max="127" width="2.140625" style="1" hidden="1" customWidth="1"/>
    <col min="128" max="128" width="15.7109375" style="1" hidden="1" customWidth="1"/>
    <col min="129" max="129" width="1" style="1" hidden="1" customWidth="1"/>
    <col min="130" max="130" width="15.85546875" style="1" hidden="1" customWidth="1"/>
    <col min="131" max="131" width="1.85546875" style="1" hidden="1" customWidth="1"/>
    <col min="132" max="132" width="15.85546875" style="1" hidden="1" customWidth="1"/>
    <col min="133" max="133" width="1.5703125" style="1" hidden="1" customWidth="1"/>
    <col min="134" max="134" width="14.85546875" style="1" hidden="1" customWidth="1"/>
    <col min="135" max="135" width="15.7109375" style="1" hidden="1" customWidth="1"/>
    <col min="136" max="136" width="1" style="1" hidden="1" customWidth="1"/>
    <col min="137" max="137" width="15.7109375" style="1" hidden="1" customWidth="1"/>
    <col min="138" max="138" width="1" style="1" hidden="1" customWidth="1"/>
    <col min="139" max="139" width="15.7109375" style="1" hidden="1" customWidth="1"/>
    <col min="140" max="140" width="1" style="1" hidden="1" customWidth="1"/>
    <col min="141" max="141" width="15.7109375" style="1" hidden="1" customWidth="1"/>
    <col min="142" max="142" width="1" style="1" hidden="1" customWidth="1"/>
    <col min="143" max="143" width="15.7109375" style="1" hidden="1" customWidth="1"/>
    <col min="144" max="144" width="1" style="1" hidden="1" customWidth="1"/>
    <col min="145" max="145" width="15.7109375" style="1" hidden="1" customWidth="1"/>
    <col min="146" max="146" width="1.85546875" style="1" hidden="1" customWidth="1"/>
    <col min="147" max="147" width="15.7109375" style="1" hidden="1" customWidth="1"/>
    <col min="148" max="148" width="1" style="1" hidden="1" customWidth="1"/>
    <col min="149" max="149" width="14.5703125" style="1" hidden="1" customWidth="1"/>
    <col min="150" max="150" width="1" style="1" hidden="1" customWidth="1"/>
    <col min="151" max="151" width="15.7109375" style="1" hidden="1" customWidth="1"/>
    <col min="152" max="152" width="2.42578125" style="1" hidden="1" customWidth="1"/>
    <col min="153" max="153" width="15.7109375" style="1" hidden="1" customWidth="1"/>
    <col min="154" max="154" width="1.5703125" style="1" hidden="1" customWidth="1"/>
    <col min="155" max="155" width="15.7109375" style="1" hidden="1" customWidth="1"/>
    <col min="156" max="156" width="14.85546875" style="1" hidden="1" customWidth="1"/>
    <col min="157" max="157" width="15.7109375" style="1" hidden="1" customWidth="1"/>
    <col min="158" max="158" width="1.140625" style="1" hidden="1" customWidth="1"/>
    <col min="159" max="159" width="15.7109375" style="1" hidden="1" customWidth="1"/>
    <col min="160" max="160" width="1.140625" style="1" hidden="1" customWidth="1"/>
    <col min="161" max="161" width="15.7109375" style="1" hidden="1" customWidth="1"/>
    <col min="162" max="162" width="1.140625" style="1" hidden="1" customWidth="1"/>
    <col min="163" max="163" width="15.7109375" style="1" hidden="1" customWidth="1"/>
    <col min="164" max="164" width="1.140625" style="1" hidden="1" customWidth="1"/>
    <col min="165" max="165" width="15.7109375" style="1" hidden="1" customWidth="1"/>
    <col min="166" max="166" width="1.140625" style="1" hidden="1" customWidth="1"/>
    <col min="167" max="167" width="15.7109375" style="1" hidden="1" customWidth="1"/>
    <col min="168" max="168" width="1.140625" style="1" hidden="1" customWidth="1"/>
    <col min="169" max="169" width="15.7109375" style="1" hidden="1" customWidth="1"/>
    <col min="170" max="170" width="1.140625" style="1" hidden="1" customWidth="1"/>
    <col min="171" max="171" width="15.7109375" style="1" hidden="1" customWidth="1"/>
    <col min="172" max="172" width="1.140625" style="1" hidden="1" customWidth="1"/>
    <col min="173" max="173" width="15.7109375" style="1" hidden="1" customWidth="1"/>
    <col min="174" max="174" width="1.140625" style="1" hidden="1" customWidth="1"/>
    <col min="175" max="175" width="15.7109375" style="1" hidden="1" customWidth="1"/>
    <col min="176" max="176" width="1.140625" style="1" hidden="1" customWidth="1"/>
    <col min="177" max="178" width="15.7109375" style="1" hidden="1" customWidth="1"/>
    <col min="179" max="179" width="14.85546875" style="1" hidden="1" customWidth="1"/>
    <col min="180" max="180" width="1.140625" style="1" hidden="1" customWidth="1"/>
    <col min="181" max="181" width="14.85546875" style="1" hidden="1" customWidth="1"/>
    <col min="182" max="182" width="1.140625" style="1" hidden="1" customWidth="1"/>
    <col min="183" max="183" width="14.85546875" style="1" hidden="1" customWidth="1"/>
    <col min="184" max="184" width="1.140625" style="1" hidden="1" customWidth="1"/>
    <col min="185" max="185" width="14.85546875" style="1" hidden="1" customWidth="1"/>
    <col min="186" max="186" width="1.140625" style="1" hidden="1" customWidth="1"/>
    <col min="187" max="187" width="14.85546875" style="1" hidden="1" customWidth="1"/>
    <col min="188" max="188" width="1.140625" style="1" hidden="1" customWidth="1"/>
    <col min="189" max="189" width="14.85546875" style="1" hidden="1" customWidth="1"/>
    <col min="190" max="190" width="1.140625" style="1" hidden="1" customWidth="1"/>
    <col min="191" max="191" width="14.85546875" style="1" hidden="1" customWidth="1"/>
    <col min="192" max="192" width="1.140625" style="1" hidden="1" customWidth="1"/>
    <col min="193" max="193" width="14.85546875" style="1" hidden="1" customWidth="1"/>
    <col min="194" max="194" width="1.140625" style="1" hidden="1" customWidth="1"/>
    <col min="195" max="195" width="14.85546875" style="1" hidden="1" customWidth="1"/>
    <col min="196" max="196" width="1.140625" style="1" hidden="1" customWidth="1"/>
    <col min="197" max="197" width="14.85546875" style="1" hidden="1" customWidth="1"/>
    <col min="198" max="198" width="1.140625" style="1" hidden="1" customWidth="1"/>
    <col min="199" max="199" width="14.85546875" style="1" hidden="1" customWidth="1"/>
    <col min="200" max="200" width="1.140625" style="1" hidden="1" customWidth="1"/>
    <col min="201" max="202" width="14.85546875" style="1" hidden="1" customWidth="1"/>
    <col min="203" max="203" width="1.140625" style="1" hidden="1" customWidth="1"/>
    <col min="204" max="204" width="14.85546875" style="1" hidden="1" customWidth="1"/>
    <col min="205" max="205" width="1.140625" style="1" hidden="1" customWidth="1"/>
    <col min="206" max="206" width="14.85546875" style="1" hidden="1" customWidth="1"/>
    <col min="207" max="207" width="1.140625" style="1" hidden="1" customWidth="1"/>
    <col min="208" max="208" width="14.85546875" style="1" hidden="1" customWidth="1"/>
    <col min="209" max="209" width="1.140625" style="1" hidden="1" customWidth="1"/>
    <col min="210" max="210" width="14.85546875" style="1" hidden="1" customWidth="1"/>
    <col min="211" max="211" width="1.140625" style="1" hidden="1" customWidth="1"/>
    <col min="212" max="212" width="14.85546875" style="1" hidden="1" customWidth="1"/>
    <col min="213" max="213" width="1.140625" style="1" hidden="1" customWidth="1"/>
    <col min="214" max="214" width="14.85546875" style="1" hidden="1" customWidth="1"/>
    <col min="215" max="215" width="1.140625" style="1" hidden="1" customWidth="1"/>
    <col min="216" max="216" width="15.140625" style="1" hidden="1" customWidth="1"/>
    <col min="217" max="217" width="1.140625" style="1" hidden="1" customWidth="1"/>
    <col min="218" max="218" width="14.85546875" style="1" hidden="1" customWidth="1"/>
    <col min="219" max="219" width="1.140625" style="1" hidden="1" customWidth="1"/>
    <col min="220" max="220" width="14.85546875" style="1" hidden="1" customWidth="1"/>
    <col min="221" max="221" width="1.140625" style="1" hidden="1" customWidth="1"/>
    <col min="222" max="222" width="14.85546875" style="1" hidden="1" customWidth="1"/>
    <col min="223" max="223" width="1.140625" style="1" hidden="1" customWidth="1"/>
    <col min="224" max="225" width="14.85546875" style="1" hidden="1" customWidth="1"/>
    <col min="226" max="226" width="1.140625" style="1" hidden="1" customWidth="1"/>
    <col min="227" max="227" width="14.85546875" style="1" hidden="1" customWidth="1"/>
    <col min="228" max="228" width="1.140625" style="1" hidden="1" customWidth="1"/>
    <col min="229" max="229" width="14.85546875" style="1" hidden="1" customWidth="1"/>
    <col min="230" max="230" width="1.140625" style="1" hidden="1" customWidth="1"/>
    <col min="231" max="231" width="14.85546875" style="1" hidden="1" customWidth="1"/>
    <col min="232" max="232" width="1.140625" style="1" hidden="1" customWidth="1"/>
    <col min="233" max="233" width="14.85546875" style="1" hidden="1" customWidth="1"/>
    <col min="234" max="234" width="1.140625" style="1" hidden="1" customWidth="1"/>
    <col min="235" max="235" width="14.85546875" style="1" hidden="1" customWidth="1"/>
    <col min="236" max="236" width="1.140625" style="1" hidden="1" customWidth="1"/>
    <col min="237" max="237" width="14.85546875" style="1" hidden="1" customWidth="1"/>
    <col min="238" max="238" width="1.140625" style="1" hidden="1" customWidth="1"/>
    <col min="239" max="239" width="14.85546875" style="1" hidden="1" customWidth="1"/>
    <col min="240" max="240" width="1.140625" style="1" hidden="1" customWidth="1"/>
    <col min="241" max="241" width="14.85546875" style="1" hidden="1" customWidth="1"/>
    <col min="242" max="242" width="1.140625" style="1" hidden="1" customWidth="1"/>
    <col min="243" max="243" width="14.85546875" style="1" hidden="1" customWidth="1"/>
    <col min="244" max="244" width="1.140625" style="1" hidden="1" customWidth="1"/>
    <col min="245" max="245" width="14.85546875" style="1" hidden="1" customWidth="1"/>
    <col min="246" max="246" width="1.140625" style="1" hidden="1" customWidth="1"/>
    <col min="247" max="247" width="14.85546875" style="1" hidden="1" customWidth="1"/>
    <col min="248" max="248" width="1.140625" style="1" hidden="1" customWidth="1"/>
    <col min="249" max="250" width="14.85546875" style="1" hidden="1" customWidth="1"/>
    <col min="251" max="251" width="1.140625" style="1" hidden="1" customWidth="1"/>
    <col min="252" max="252" width="14.85546875" style="1" hidden="1" customWidth="1"/>
    <col min="253" max="253" width="1.140625" style="1" hidden="1" customWidth="1"/>
    <col min="254" max="254" width="14.85546875" style="1" hidden="1" customWidth="1"/>
    <col min="255" max="255" width="1.140625" style="1" hidden="1" customWidth="1"/>
    <col min="256" max="256" width="14.85546875" style="1" hidden="1" customWidth="1"/>
    <col min="257" max="257" width="1.140625" style="1" hidden="1" customWidth="1"/>
    <col min="258" max="258" width="14.85546875" style="1" hidden="1" customWidth="1"/>
    <col min="259" max="259" width="1.140625" style="1" hidden="1" customWidth="1"/>
    <col min="260" max="260" width="14.85546875" style="1" hidden="1" customWidth="1"/>
    <col min="261" max="261" width="1.140625" style="1" hidden="1" customWidth="1"/>
    <col min="262" max="262" width="14.85546875" style="1" hidden="1" customWidth="1"/>
    <col min="263" max="263" width="1.140625" style="1" hidden="1" customWidth="1"/>
    <col min="264" max="264" width="14.85546875" style="1" hidden="1" customWidth="1"/>
    <col min="265" max="265" width="1.140625" style="1" hidden="1" customWidth="1"/>
    <col min="266" max="266" width="14.85546875" style="1" hidden="1" customWidth="1"/>
    <col min="267" max="267" width="1.140625" style="1" hidden="1" customWidth="1"/>
    <col min="268" max="268" width="14.85546875" style="1" hidden="1" customWidth="1"/>
    <col min="269" max="269" width="1.140625" style="1" hidden="1" customWidth="1"/>
    <col min="270" max="270" width="14.85546875" style="1" hidden="1" customWidth="1"/>
    <col min="271" max="271" width="1.140625" style="1" hidden="1" customWidth="1"/>
    <col min="272" max="272" width="14.85546875" style="1" hidden="1" customWidth="1"/>
    <col min="273" max="273" width="1.140625" style="1" hidden="1" customWidth="1"/>
    <col min="274" max="274" width="14.85546875" style="1" hidden="1" customWidth="1"/>
    <col min="275" max="275" width="14.85546875" style="1" customWidth="1"/>
    <col min="276" max="276" width="1.140625" style="1" customWidth="1"/>
    <col min="277" max="277" width="14.85546875" style="1" customWidth="1"/>
    <col min="278" max="278" width="1.140625" style="1" customWidth="1"/>
    <col min="279" max="279" width="14.85546875" style="1" customWidth="1"/>
    <col min="280" max="280" width="1.140625" style="1" customWidth="1"/>
    <col min="281" max="281" width="14.85546875" style="1" customWidth="1"/>
    <col min="282" max="282" width="1.140625" style="1" customWidth="1"/>
    <col min="283" max="283" width="14.85546875" style="1" customWidth="1"/>
    <col min="284" max="284" width="1.140625" style="1" customWidth="1"/>
    <col min="285" max="285" width="14.7109375" style="1" customWidth="1"/>
    <col min="286" max="286" width="0.85546875" style="1" customWidth="1"/>
    <col min="287" max="287" width="14.7109375" style="1" customWidth="1"/>
    <col min="288" max="288" width="0.85546875" style="1" customWidth="1"/>
    <col min="289" max="289" width="15.28515625" style="1" customWidth="1"/>
    <col min="290" max="290" width="0.85546875" style="1" customWidth="1"/>
    <col min="291" max="291" width="14.7109375" style="1" customWidth="1"/>
    <col min="292" max="292" width="1" style="1" customWidth="1"/>
    <col min="293" max="293" width="14.7109375" style="1" customWidth="1"/>
    <col min="294" max="294" width="0.85546875" style="1" customWidth="1"/>
    <col min="295" max="295" width="14.7109375" style="1" customWidth="1"/>
    <col min="296" max="296" width="0.85546875" style="1" customWidth="1"/>
    <col min="297" max="297" width="14.7109375" style="1" customWidth="1"/>
    <col min="298" max="298" width="0.85546875" style="1" customWidth="1"/>
    <col min="299" max="299" width="14.7109375" style="1" customWidth="1"/>
    <col min="300" max="300" width="0.85546875" style="1" customWidth="1"/>
    <col min="301" max="301" width="14.7109375" style="1" customWidth="1"/>
    <col min="302" max="302" width="0.85546875" style="1" customWidth="1"/>
    <col min="303" max="303" width="15.85546875" style="1" customWidth="1"/>
    <col min="304" max="304" width="1" style="1" customWidth="1"/>
    <col min="305" max="305" width="17" style="1" customWidth="1"/>
    <col min="306" max="306" width="1.85546875" style="21" customWidth="1"/>
    <col min="307" max="307" width="15.42578125" style="21" bestFit="1" customWidth="1"/>
    <col min="308" max="308" width="15.42578125" style="1" bestFit="1" customWidth="1"/>
    <col min="309" max="16384" width="9.140625" style="1"/>
  </cols>
  <sheetData>
    <row r="1" spans="1:308" ht="15.75" x14ac:dyDescent="0.25">
      <c r="C1" s="2"/>
      <c r="D1" s="2" t="s">
        <v>0</v>
      </c>
    </row>
    <row r="2" spans="1:308" x14ac:dyDescent="0.2">
      <c r="C2" s="4"/>
      <c r="D2" s="4" t="s">
        <v>1</v>
      </c>
      <c r="EK2" s="37"/>
      <c r="EL2" s="37"/>
      <c r="EM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JD2" s="32"/>
      <c r="JE2" s="32"/>
      <c r="JF2" s="32"/>
    </row>
    <row r="3" spans="1:308" x14ac:dyDescent="0.2">
      <c r="C3" s="4"/>
      <c r="D3" s="4" t="s">
        <v>26</v>
      </c>
      <c r="EK3" s="37"/>
      <c r="EL3" s="37"/>
      <c r="EM3" s="37"/>
      <c r="KC3" s="37"/>
    </row>
    <row r="4" spans="1:308" x14ac:dyDescent="0.2">
      <c r="C4" s="4"/>
      <c r="D4" s="4" t="s">
        <v>27</v>
      </c>
      <c r="EK4" s="37"/>
      <c r="EL4" s="37"/>
      <c r="EM4" s="37"/>
      <c r="HU4" s="37"/>
      <c r="JD4" s="37"/>
      <c r="JE4" s="37"/>
      <c r="JF4" s="37"/>
    </row>
    <row r="5" spans="1:308" x14ac:dyDescent="0.2">
      <c r="C5" s="41"/>
      <c r="D5" s="41" t="s">
        <v>9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S5" s="24"/>
    </row>
    <row r="6" spans="1:308" ht="12.75" hidden="1" customHeight="1" x14ac:dyDescent="0.2">
      <c r="C6" s="20"/>
      <c r="D6" s="20"/>
      <c r="Y6" s="22"/>
      <c r="AV6" s="22"/>
      <c r="BQ6" s="22"/>
      <c r="CL6" s="22"/>
      <c r="DG6" s="22"/>
      <c r="ED6" s="22"/>
      <c r="EZ6" s="22"/>
      <c r="FV6" s="22"/>
      <c r="GS6" s="22"/>
      <c r="HP6" s="22"/>
      <c r="IO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KQ6" s="22"/>
      <c r="KS6" s="42"/>
    </row>
    <row r="7" spans="1:308" ht="25.5" x14ac:dyDescent="0.2">
      <c r="C7" s="20"/>
      <c r="D7" s="20"/>
      <c r="Y7" s="22"/>
      <c r="AV7" s="22"/>
      <c r="BQ7" s="22"/>
      <c r="CL7" s="22"/>
      <c r="DG7" s="22"/>
      <c r="ED7" s="22"/>
      <c r="EZ7" s="22"/>
      <c r="FV7" s="22"/>
      <c r="GS7" s="22"/>
      <c r="HP7" s="22"/>
      <c r="IO7" s="22"/>
      <c r="JN7" s="22"/>
      <c r="JW7" s="22"/>
      <c r="KQ7" s="42" t="s">
        <v>28</v>
      </c>
      <c r="KS7" s="42" t="s">
        <v>29</v>
      </c>
    </row>
    <row r="8" spans="1:308" s="43" customFormat="1" x14ac:dyDescent="0.2">
      <c r="C8" s="44"/>
      <c r="D8" s="44"/>
      <c r="E8" s="45"/>
      <c r="F8" s="45">
        <v>10002</v>
      </c>
      <c r="G8" s="45"/>
      <c r="H8" s="45">
        <v>10003</v>
      </c>
      <c r="I8" s="45"/>
      <c r="J8" s="45">
        <v>10005</v>
      </c>
      <c r="K8" s="45"/>
      <c r="L8" s="45">
        <v>20120</v>
      </c>
      <c r="M8" s="45"/>
      <c r="N8" s="45">
        <v>20121</v>
      </c>
      <c r="O8" s="45"/>
      <c r="P8" s="45">
        <v>20900</v>
      </c>
      <c r="Q8" s="45"/>
      <c r="R8" s="45">
        <v>30007</v>
      </c>
      <c r="S8" s="45"/>
      <c r="T8" s="45">
        <v>50003</v>
      </c>
      <c r="U8" s="45"/>
      <c r="V8" s="45">
        <v>80002</v>
      </c>
      <c r="W8" s="45"/>
      <c r="X8" s="45">
        <v>80004</v>
      </c>
      <c r="Y8" s="46" t="s">
        <v>30</v>
      </c>
      <c r="Z8" s="45">
        <v>10002</v>
      </c>
      <c r="AA8" s="45"/>
      <c r="AB8" s="45">
        <v>10003</v>
      </c>
      <c r="AC8" s="45"/>
      <c r="AD8" s="45">
        <v>10005</v>
      </c>
      <c r="AE8" s="45"/>
      <c r="AF8" s="45">
        <v>10005</v>
      </c>
      <c r="AG8" s="45"/>
      <c r="AH8" s="45">
        <v>20120</v>
      </c>
      <c r="AI8" s="45"/>
      <c r="AJ8" s="45">
        <v>20121</v>
      </c>
      <c r="AK8" s="45"/>
      <c r="AL8" s="45">
        <v>20900</v>
      </c>
      <c r="AM8" s="45"/>
      <c r="AN8" s="45">
        <v>30007</v>
      </c>
      <c r="AO8" s="45"/>
      <c r="AP8" s="45">
        <v>50003</v>
      </c>
      <c r="AQ8" s="45"/>
      <c r="AR8" s="45">
        <v>80002</v>
      </c>
      <c r="AS8" s="45"/>
      <c r="AT8" s="45">
        <v>80004</v>
      </c>
      <c r="AU8" s="45"/>
      <c r="AV8" s="46" t="s">
        <v>30</v>
      </c>
      <c r="AW8" s="45">
        <v>10002</v>
      </c>
      <c r="AX8" s="45"/>
      <c r="AY8" s="45">
        <v>10003</v>
      </c>
      <c r="AZ8" s="45"/>
      <c r="BA8" s="45">
        <v>10005</v>
      </c>
      <c r="BB8" s="45"/>
      <c r="BC8" s="45">
        <v>20120</v>
      </c>
      <c r="BD8" s="45"/>
      <c r="BE8" s="45">
        <v>20121</v>
      </c>
      <c r="BF8" s="45"/>
      <c r="BG8" s="45">
        <v>20900</v>
      </c>
      <c r="BH8" s="45"/>
      <c r="BI8" s="45">
        <v>30007</v>
      </c>
      <c r="BJ8" s="45"/>
      <c r="BK8" s="45">
        <v>50003</v>
      </c>
      <c r="BL8" s="45"/>
      <c r="BM8" s="45">
        <v>80002</v>
      </c>
      <c r="BN8" s="45"/>
      <c r="BO8" s="45">
        <v>80004</v>
      </c>
      <c r="BP8" s="45"/>
      <c r="BQ8" s="46" t="s">
        <v>30</v>
      </c>
      <c r="BR8" s="45">
        <v>10002</v>
      </c>
      <c r="BS8" s="45"/>
      <c r="BT8" s="45">
        <v>10003</v>
      </c>
      <c r="BU8" s="45"/>
      <c r="BV8" s="45">
        <v>10005</v>
      </c>
      <c r="BW8" s="45"/>
      <c r="BX8" s="45">
        <v>20120</v>
      </c>
      <c r="BY8" s="45"/>
      <c r="BZ8" s="45">
        <v>20121</v>
      </c>
      <c r="CA8" s="45"/>
      <c r="CB8" s="45">
        <v>20900</v>
      </c>
      <c r="CC8" s="45"/>
      <c r="CD8" s="45">
        <v>30007</v>
      </c>
      <c r="CE8" s="45"/>
      <c r="CF8" s="45">
        <v>50003</v>
      </c>
      <c r="CG8" s="45"/>
      <c r="CH8" s="45">
        <v>80002</v>
      </c>
      <c r="CI8" s="45"/>
      <c r="CJ8" s="45">
        <v>80004</v>
      </c>
      <c r="CK8" s="45"/>
      <c r="CL8" s="46" t="s">
        <v>30</v>
      </c>
      <c r="CM8" s="45">
        <v>10002</v>
      </c>
      <c r="CN8" s="45"/>
      <c r="CO8" s="45">
        <v>10003</v>
      </c>
      <c r="CP8" s="45"/>
      <c r="CQ8" s="45">
        <v>10005</v>
      </c>
      <c r="CR8" s="45"/>
      <c r="CS8" s="45">
        <v>20120</v>
      </c>
      <c r="CT8" s="45"/>
      <c r="CU8" s="45">
        <v>20121</v>
      </c>
      <c r="CV8" s="45"/>
      <c r="CW8" s="45">
        <v>20900</v>
      </c>
      <c r="CX8" s="45"/>
      <c r="CY8" s="45">
        <v>30007</v>
      </c>
      <c r="CZ8" s="45"/>
      <c r="DA8" s="45">
        <v>50003</v>
      </c>
      <c r="DB8" s="45"/>
      <c r="DC8" s="45">
        <v>80002</v>
      </c>
      <c r="DD8" s="45"/>
      <c r="DE8" s="45">
        <v>80004</v>
      </c>
      <c r="DF8" s="45"/>
      <c r="DG8" s="46" t="s">
        <v>30</v>
      </c>
      <c r="DH8" s="45">
        <v>10002</v>
      </c>
      <c r="DI8" s="45"/>
      <c r="DJ8" s="45">
        <v>10003</v>
      </c>
      <c r="DK8" s="45"/>
      <c r="DL8" s="45">
        <v>10005</v>
      </c>
      <c r="DM8" s="45"/>
      <c r="DN8" s="45">
        <v>20120</v>
      </c>
      <c r="DO8" s="45"/>
      <c r="DP8" s="45">
        <v>20121</v>
      </c>
      <c r="DQ8" s="45"/>
      <c r="DR8" s="45">
        <v>20900</v>
      </c>
      <c r="DS8" s="45"/>
      <c r="DT8" s="45">
        <v>30007</v>
      </c>
      <c r="DU8" s="45"/>
      <c r="DV8" s="45">
        <v>30008</v>
      </c>
      <c r="DW8" s="45"/>
      <c r="DX8" s="45">
        <v>50003</v>
      </c>
      <c r="DY8" s="45"/>
      <c r="DZ8" s="45">
        <v>80002</v>
      </c>
      <c r="EA8" s="45"/>
      <c r="EB8" s="45">
        <v>80004</v>
      </c>
      <c r="EC8" s="45"/>
      <c r="ED8" s="46" t="s">
        <v>30</v>
      </c>
      <c r="EE8" s="45">
        <v>10002</v>
      </c>
      <c r="EF8" s="45"/>
      <c r="EG8" s="45">
        <v>10003</v>
      </c>
      <c r="EH8" s="45"/>
      <c r="EI8" s="45">
        <v>10005</v>
      </c>
      <c r="EJ8" s="45"/>
      <c r="EK8" s="45">
        <v>20120</v>
      </c>
      <c r="EL8" s="45"/>
      <c r="EM8" s="45">
        <v>20121</v>
      </c>
      <c r="EN8" s="45"/>
      <c r="EO8" s="45">
        <v>20900</v>
      </c>
      <c r="EP8" s="45"/>
      <c r="EQ8" s="45">
        <v>30007</v>
      </c>
      <c r="ER8" s="45"/>
      <c r="ES8" s="45">
        <v>30008</v>
      </c>
      <c r="ET8" s="45"/>
      <c r="EU8" s="45">
        <v>50003</v>
      </c>
      <c r="EV8" s="45"/>
      <c r="EW8" s="45">
        <v>80002</v>
      </c>
      <c r="EX8" s="45"/>
      <c r="EY8" s="45">
        <v>80004</v>
      </c>
      <c r="EZ8" s="46" t="s">
        <v>30</v>
      </c>
      <c r="FA8" s="45">
        <v>10002</v>
      </c>
      <c r="FB8" s="45"/>
      <c r="FC8" s="45">
        <v>10003</v>
      </c>
      <c r="FD8" s="45"/>
      <c r="FE8" s="45">
        <v>10005</v>
      </c>
      <c r="FF8" s="45"/>
      <c r="FG8" s="45">
        <v>20120</v>
      </c>
      <c r="FH8" s="45"/>
      <c r="FI8" s="45">
        <v>20121</v>
      </c>
      <c r="FJ8" s="45"/>
      <c r="FK8" s="45">
        <v>20900</v>
      </c>
      <c r="FL8" s="45"/>
      <c r="FM8" s="45">
        <v>30007</v>
      </c>
      <c r="FN8" s="45"/>
      <c r="FO8" s="45">
        <v>30008</v>
      </c>
      <c r="FP8" s="45"/>
      <c r="FQ8" s="45">
        <v>50003</v>
      </c>
      <c r="FR8" s="45"/>
      <c r="FS8" s="45">
        <v>80002</v>
      </c>
      <c r="FT8" s="45"/>
      <c r="FU8" s="45">
        <v>80004</v>
      </c>
      <c r="FV8" s="46" t="s">
        <v>30</v>
      </c>
      <c r="FW8" s="45">
        <v>10002</v>
      </c>
      <c r="FX8" s="45"/>
      <c r="FY8" s="45">
        <v>10003</v>
      </c>
      <c r="FZ8" s="45"/>
      <c r="GA8" s="45">
        <v>10005</v>
      </c>
      <c r="GB8" s="45"/>
      <c r="GC8" s="45">
        <v>20120</v>
      </c>
      <c r="GD8" s="45"/>
      <c r="GE8" s="45">
        <v>20121</v>
      </c>
      <c r="GF8" s="45"/>
      <c r="GG8" s="45">
        <v>20900</v>
      </c>
      <c r="GH8" s="45"/>
      <c r="GI8" s="45">
        <v>30007</v>
      </c>
      <c r="GJ8" s="45"/>
      <c r="GK8" s="45">
        <v>30008</v>
      </c>
      <c r="GL8" s="45"/>
      <c r="GM8" s="45">
        <v>50003</v>
      </c>
      <c r="GN8" s="45"/>
      <c r="GO8" s="45">
        <v>80002</v>
      </c>
      <c r="GP8" s="45"/>
      <c r="GQ8" s="45">
        <v>80004</v>
      </c>
      <c r="GR8" s="45"/>
      <c r="GS8" s="46" t="s">
        <v>30</v>
      </c>
      <c r="GT8" s="45">
        <v>10002</v>
      </c>
      <c r="GU8" s="45"/>
      <c r="GV8" s="45">
        <v>10003</v>
      </c>
      <c r="GW8" s="45"/>
      <c r="GX8" s="45">
        <v>10005</v>
      </c>
      <c r="GY8" s="45"/>
      <c r="GZ8" s="45">
        <v>20120</v>
      </c>
      <c r="HA8" s="45"/>
      <c r="HB8" s="45">
        <v>20121</v>
      </c>
      <c r="HC8" s="45"/>
      <c r="HD8" s="45">
        <v>20900</v>
      </c>
      <c r="HE8" s="45"/>
      <c r="HF8" s="45">
        <v>30007</v>
      </c>
      <c r="HG8" s="45"/>
      <c r="HH8" s="45">
        <v>30008</v>
      </c>
      <c r="HI8" s="45"/>
      <c r="HJ8" s="45">
        <v>50003</v>
      </c>
      <c r="HK8" s="45"/>
      <c r="HL8" s="45">
        <v>80002</v>
      </c>
      <c r="HM8" s="45"/>
      <c r="HN8" s="45">
        <v>80004</v>
      </c>
      <c r="HO8" s="45"/>
      <c r="HP8" s="46" t="s">
        <v>30</v>
      </c>
      <c r="HQ8" s="45">
        <v>10002</v>
      </c>
      <c r="HR8" s="45"/>
      <c r="HS8" s="45">
        <v>10003</v>
      </c>
      <c r="HT8" s="45"/>
      <c r="HU8" s="45">
        <v>10005</v>
      </c>
      <c r="HV8" s="45"/>
      <c r="HW8" s="45" t="s">
        <v>10</v>
      </c>
      <c r="HX8" s="45"/>
      <c r="HY8" s="45">
        <v>20120</v>
      </c>
      <c r="HZ8" s="45"/>
      <c r="IA8" s="45">
        <v>20121</v>
      </c>
      <c r="IB8" s="45"/>
      <c r="IC8" s="45">
        <v>20900</v>
      </c>
      <c r="ID8" s="45"/>
      <c r="IE8" s="45">
        <v>30007</v>
      </c>
      <c r="IF8" s="45"/>
      <c r="IG8" s="45">
        <v>30008</v>
      </c>
      <c r="IH8" s="45"/>
      <c r="II8" s="45">
        <v>50003</v>
      </c>
      <c r="IJ8" s="45"/>
      <c r="IK8" s="45">
        <v>80002</v>
      </c>
      <c r="IL8" s="45"/>
      <c r="IM8" s="45">
        <v>80004</v>
      </c>
      <c r="IN8" s="45"/>
      <c r="IO8" s="46" t="s">
        <v>30</v>
      </c>
      <c r="IP8" s="45">
        <v>10002</v>
      </c>
      <c r="IQ8" s="45"/>
      <c r="IR8" s="45">
        <v>10003</v>
      </c>
      <c r="IS8" s="45"/>
      <c r="IT8" s="45">
        <v>10005</v>
      </c>
      <c r="IU8" s="45"/>
      <c r="IV8" s="45" t="s">
        <v>10</v>
      </c>
      <c r="IW8" s="45"/>
      <c r="IX8" s="45">
        <v>20120</v>
      </c>
      <c r="IY8" s="45"/>
      <c r="IZ8" s="45">
        <v>20121</v>
      </c>
      <c r="JA8" s="45"/>
      <c r="JB8" s="45">
        <v>20900</v>
      </c>
      <c r="JC8" s="45"/>
      <c r="JD8" s="45">
        <v>30007</v>
      </c>
      <c r="JE8" s="45"/>
      <c r="JF8" s="45">
        <v>30008</v>
      </c>
      <c r="JG8" s="45"/>
      <c r="JH8" s="45">
        <v>50003</v>
      </c>
      <c r="JI8" s="45"/>
      <c r="JJ8" s="45">
        <v>80002</v>
      </c>
      <c r="JK8" s="45"/>
      <c r="JL8" s="45">
        <v>80004</v>
      </c>
      <c r="JM8" s="45"/>
      <c r="JN8" s="46" t="s">
        <v>30</v>
      </c>
      <c r="JO8" s="45">
        <v>10005</v>
      </c>
      <c r="JP8" s="47"/>
      <c r="JQ8" s="47" t="s">
        <v>10</v>
      </c>
      <c r="JR8" s="47"/>
      <c r="JS8" s="45">
        <v>20900</v>
      </c>
      <c r="JT8" s="47"/>
      <c r="JU8" s="45">
        <v>80004</v>
      </c>
      <c r="JV8" s="47"/>
      <c r="JW8" s="46"/>
      <c r="JX8" s="47"/>
      <c r="JY8" s="45">
        <v>10002</v>
      </c>
      <c r="JZ8" s="45"/>
      <c r="KA8" s="45">
        <v>10003</v>
      </c>
      <c r="KB8" s="45"/>
      <c r="KC8" s="45">
        <v>10005</v>
      </c>
      <c r="KD8" s="45"/>
      <c r="KE8" s="45">
        <v>20120</v>
      </c>
      <c r="KF8" s="45"/>
      <c r="KG8" s="45">
        <v>20121</v>
      </c>
      <c r="KH8" s="45"/>
      <c r="KI8" s="45">
        <v>30007</v>
      </c>
      <c r="KJ8" s="45"/>
      <c r="KK8" s="45">
        <v>30008</v>
      </c>
      <c r="KL8" s="45"/>
      <c r="KM8" s="45">
        <v>50003</v>
      </c>
      <c r="KN8" s="45"/>
      <c r="KO8" s="45">
        <v>80002</v>
      </c>
      <c r="KP8" s="45"/>
      <c r="KQ8" s="48">
        <v>44561</v>
      </c>
      <c r="KR8" s="49"/>
      <c r="KS8" s="48">
        <v>44196</v>
      </c>
      <c r="KT8" s="50"/>
      <c r="KU8" s="50"/>
    </row>
    <row r="9" spans="1:308" ht="3" customHeight="1" x14ac:dyDescent="0.2">
      <c r="C9" s="20"/>
      <c r="D9" s="51">
        <v>42643</v>
      </c>
      <c r="E9" s="52"/>
      <c r="F9" s="52"/>
      <c r="G9" s="52"/>
      <c r="H9" s="52"/>
      <c r="I9" s="52"/>
      <c r="J9" s="52"/>
      <c r="K9" s="25"/>
      <c r="L9" s="52"/>
      <c r="M9" s="25"/>
      <c r="N9" s="52"/>
      <c r="O9" s="25"/>
      <c r="P9" s="52"/>
      <c r="Q9" s="52"/>
      <c r="R9" s="52"/>
      <c r="S9" s="52"/>
      <c r="T9" s="25"/>
      <c r="U9" s="52"/>
      <c r="V9" s="25"/>
      <c r="W9" s="52"/>
      <c r="X9" s="52"/>
      <c r="Y9" s="53"/>
      <c r="Z9" s="52"/>
      <c r="AA9" s="52"/>
      <c r="AB9" s="52"/>
      <c r="AC9" s="52"/>
      <c r="AD9" s="52"/>
      <c r="AE9" s="25"/>
      <c r="AF9" s="25"/>
      <c r="AG9" s="25"/>
      <c r="AH9" s="52"/>
      <c r="AI9" s="25"/>
      <c r="AJ9" s="52"/>
      <c r="AK9" s="25"/>
      <c r="AL9" s="52"/>
      <c r="AM9" s="25"/>
      <c r="AN9" s="52"/>
      <c r="AO9" s="25"/>
      <c r="AP9" s="25"/>
      <c r="AQ9" s="25"/>
      <c r="AR9" s="25"/>
      <c r="AS9" s="25"/>
      <c r="AT9" s="52"/>
      <c r="AU9" s="25"/>
      <c r="AV9" s="53"/>
      <c r="AW9" s="52"/>
      <c r="AX9" s="52"/>
      <c r="AY9" s="52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54"/>
      <c r="BR9" s="52"/>
      <c r="BS9" s="52"/>
      <c r="BT9" s="52"/>
      <c r="BU9" s="25"/>
      <c r="BV9" s="25"/>
      <c r="BW9" s="25"/>
      <c r="BX9" s="52"/>
      <c r="BY9" s="52"/>
      <c r="BZ9" s="52"/>
      <c r="CA9" s="52"/>
      <c r="CB9" s="52"/>
      <c r="CC9" s="52"/>
      <c r="CD9" s="52"/>
      <c r="CE9" s="52"/>
      <c r="CF9" s="25"/>
      <c r="CG9" s="52"/>
      <c r="CH9" s="52"/>
      <c r="CI9" s="52"/>
      <c r="CJ9" s="52"/>
      <c r="CK9" s="52"/>
      <c r="CL9" s="53"/>
      <c r="CM9" s="52"/>
      <c r="CN9" s="52"/>
      <c r="CO9" s="52"/>
      <c r="CP9" s="25"/>
      <c r="CQ9" s="52"/>
      <c r="CR9" s="25"/>
      <c r="CS9" s="52"/>
      <c r="CT9" s="52"/>
      <c r="CU9" s="52"/>
      <c r="CV9" s="52"/>
      <c r="CW9" s="52"/>
      <c r="CX9" s="52"/>
      <c r="CY9" s="25"/>
      <c r="CZ9" s="25"/>
      <c r="DA9" s="25"/>
      <c r="DB9" s="52"/>
      <c r="DC9" s="25"/>
      <c r="DD9" s="25"/>
      <c r="DE9" s="25"/>
      <c r="DF9" s="52"/>
      <c r="DG9" s="53"/>
      <c r="DH9" s="52"/>
      <c r="DI9" s="52"/>
      <c r="DJ9" s="52"/>
      <c r="DK9" s="25"/>
      <c r="DL9" s="52"/>
      <c r="DM9" s="25"/>
      <c r="DN9" s="52"/>
      <c r="DO9" s="25"/>
      <c r="DP9" s="52"/>
      <c r="DQ9" s="25"/>
      <c r="DR9" s="52"/>
      <c r="DS9" s="52"/>
      <c r="DT9" s="25"/>
      <c r="DU9" s="25"/>
      <c r="DV9" s="25"/>
      <c r="DW9" s="25"/>
      <c r="DX9" s="25"/>
      <c r="DY9" s="52"/>
      <c r="DZ9" s="25"/>
      <c r="EA9" s="25"/>
      <c r="EB9" s="25"/>
      <c r="EC9" s="25"/>
      <c r="ED9" s="53"/>
      <c r="EE9" s="52"/>
      <c r="EF9" s="52"/>
      <c r="EG9" s="52"/>
      <c r="EH9" s="25"/>
      <c r="EI9" s="52"/>
      <c r="EJ9" s="25"/>
      <c r="EK9" s="52"/>
      <c r="EL9" s="25"/>
      <c r="EM9" s="52"/>
      <c r="EN9" s="25"/>
      <c r="EO9" s="52"/>
      <c r="EP9" s="52"/>
      <c r="EQ9" s="25"/>
      <c r="ER9" s="25"/>
      <c r="ES9" s="25"/>
      <c r="ET9" s="25"/>
      <c r="EU9" s="25"/>
      <c r="EV9" s="52"/>
      <c r="EW9" s="25"/>
      <c r="EX9" s="52"/>
      <c r="EY9" s="25"/>
      <c r="EZ9" s="53"/>
      <c r="FA9" s="52"/>
      <c r="FB9" s="52"/>
      <c r="FC9" s="52"/>
      <c r="FD9" s="52"/>
      <c r="FE9" s="52"/>
      <c r="FF9" s="25"/>
      <c r="FG9" s="52"/>
      <c r="FH9" s="25"/>
      <c r="FI9" s="52"/>
      <c r="FJ9" s="25"/>
      <c r="FK9" s="52"/>
      <c r="FL9" s="25"/>
      <c r="FM9" s="25"/>
      <c r="FN9" s="25"/>
      <c r="FO9" s="25"/>
      <c r="FP9" s="25"/>
      <c r="FQ9" s="25"/>
      <c r="FR9" s="25"/>
      <c r="FS9" s="52"/>
      <c r="FT9" s="52"/>
      <c r="FU9" s="52"/>
      <c r="FV9" s="53"/>
      <c r="FW9" s="52"/>
      <c r="FX9" s="52"/>
      <c r="FY9" s="52"/>
      <c r="FZ9" s="25"/>
      <c r="GA9" s="52"/>
      <c r="GB9" s="52"/>
      <c r="GC9" s="52"/>
      <c r="GD9" s="25"/>
      <c r="GE9" s="52"/>
      <c r="GF9" s="25"/>
      <c r="GG9" s="52"/>
      <c r="GH9" s="25"/>
      <c r="GI9" s="25"/>
      <c r="GJ9" s="25"/>
      <c r="GK9" s="25"/>
      <c r="GL9" s="25"/>
      <c r="GM9" s="25"/>
      <c r="GN9" s="25"/>
      <c r="GO9" s="52"/>
      <c r="GP9" s="52"/>
      <c r="GQ9" s="52"/>
      <c r="GR9" s="52"/>
      <c r="GS9" s="53"/>
      <c r="GT9" s="52"/>
      <c r="GU9" s="52"/>
      <c r="GV9" s="52"/>
      <c r="GW9" s="52"/>
      <c r="GX9" s="52"/>
      <c r="GY9" s="25"/>
      <c r="GZ9" s="52"/>
      <c r="HA9" s="25"/>
      <c r="HB9" s="52"/>
      <c r="HC9" s="25"/>
      <c r="HD9" s="52"/>
      <c r="HE9" s="52"/>
      <c r="HF9" s="52"/>
      <c r="HG9" s="25"/>
      <c r="HH9" s="52"/>
      <c r="HI9" s="25"/>
      <c r="HJ9" s="25"/>
      <c r="HK9" s="25"/>
      <c r="HL9" s="52"/>
      <c r="HM9" s="52"/>
      <c r="HN9" s="52"/>
      <c r="HO9" s="52"/>
      <c r="HP9" s="53"/>
      <c r="HQ9" s="52"/>
      <c r="HR9" s="52"/>
      <c r="HS9" s="52"/>
      <c r="HT9" s="52"/>
      <c r="HU9" s="52"/>
      <c r="HV9" s="25"/>
      <c r="HW9" s="25"/>
      <c r="HX9" s="25"/>
      <c r="HY9" s="52"/>
      <c r="HZ9" s="25"/>
      <c r="IA9" s="52"/>
      <c r="IB9" s="25"/>
      <c r="IC9" s="25"/>
      <c r="ID9" s="25"/>
      <c r="IE9" s="52"/>
      <c r="IF9" s="25"/>
      <c r="IG9" s="52"/>
      <c r="IH9" s="25"/>
      <c r="II9" s="52"/>
      <c r="IJ9" s="25"/>
      <c r="IK9" s="25"/>
      <c r="IL9" s="25"/>
      <c r="IM9" s="52"/>
      <c r="IN9" s="25"/>
      <c r="IO9" s="53"/>
      <c r="IP9" s="52"/>
      <c r="IQ9" s="52"/>
      <c r="IR9" s="52"/>
      <c r="IS9" s="52"/>
      <c r="IT9" s="52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52"/>
      <c r="JI9" s="25"/>
      <c r="JJ9" s="52"/>
      <c r="JK9" s="25"/>
      <c r="JL9" s="25"/>
      <c r="JM9" s="25"/>
      <c r="JN9" s="53"/>
      <c r="JO9" s="25"/>
      <c r="JP9" s="52"/>
      <c r="JQ9" s="52"/>
      <c r="JR9" s="52"/>
      <c r="JS9" s="52"/>
      <c r="JT9" s="52"/>
      <c r="JU9" s="52"/>
      <c r="JV9" s="52"/>
      <c r="JW9" s="53"/>
      <c r="JX9" s="52"/>
      <c r="JY9" s="52"/>
      <c r="JZ9" s="52"/>
      <c r="KA9" s="52"/>
      <c r="KB9" s="52"/>
      <c r="KC9" s="52"/>
      <c r="KD9" s="25"/>
      <c r="KE9" s="52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53"/>
      <c r="KR9" s="25"/>
      <c r="KS9" s="53"/>
    </row>
    <row r="10" spans="1:308" ht="41.25" customHeight="1" x14ac:dyDescent="0.2">
      <c r="A10" s="25" t="s">
        <v>31</v>
      </c>
      <c r="C10" s="20"/>
      <c r="E10" s="55"/>
      <c r="F10" s="56" t="s">
        <v>32</v>
      </c>
      <c r="G10" s="57"/>
      <c r="H10" s="28" t="s">
        <v>33</v>
      </c>
      <c r="I10" s="56"/>
      <c r="J10" s="28" t="s">
        <v>11</v>
      </c>
      <c r="K10" s="58"/>
      <c r="L10" s="27" t="s">
        <v>34</v>
      </c>
      <c r="M10" s="27"/>
      <c r="N10" s="27" t="s">
        <v>35</v>
      </c>
      <c r="O10" s="59"/>
      <c r="P10" s="28" t="s">
        <v>36</v>
      </c>
      <c r="Q10" s="58"/>
      <c r="R10" s="26" t="s">
        <v>18</v>
      </c>
      <c r="S10" s="26"/>
      <c r="T10" s="58" t="s">
        <v>20</v>
      </c>
      <c r="U10" s="26"/>
      <c r="V10" s="26" t="s">
        <v>21</v>
      </c>
      <c r="W10" s="26"/>
      <c r="X10" s="26" t="s">
        <v>14</v>
      </c>
      <c r="Y10" s="60">
        <v>44197</v>
      </c>
      <c r="Z10" s="56" t="s">
        <v>32</v>
      </c>
      <c r="AA10" s="57"/>
      <c r="AB10" s="28" t="s">
        <v>33</v>
      </c>
      <c r="AC10" s="56"/>
      <c r="AD10" s="56" t="s">
        <v>11</v>
      </c>
      <c r="AE10" s="56"/>
      <c r="AF10" s="28" t="s">
        <v>12</v>
      </c>
      <c r="AG10" s="28"/>
      <c r="AH10" s="28" t="s">
        <v>36</v>
      </c>
      <c r="AI10" s="28"/>
      <c r="AJ10" s="27" t="s">
        <v>35</v>
      </c>
      <c r="AK10" s="28"/>
      <c r="AL10" s="28" t="s">
        <v>13</v>
      </c>
      <c r="AM10" s="56"/>
      <c r="AN10" s="26" t="s">
        <v>18</v>
      </c>
      <c r="AO10" s="26"/>
      <c r="AP10" s="58" t="s">
        <v>20</v>
      </c>
      <c r="AQ10" s="26"/>
      <c r="AR10" s="26" t="s">
        <v>21</v>
      </c>
      <c r="AS10" s="26"/>
      <c r="AT10" s="26" t="s">
        <v>14</v>
      </c>
      <c r="AU10" s="56"/>
      <c r="AV10" s="60">
        <v>44228</v>
      </c>
      <c r="AW10" s="59" t="s">
        <v>32</v>
      </c>
      <c r="AX10" s="55"/>
      <c r="AY10" s="58" t="s">
        <v>33</v>
      </c>
      <c r="AZ10" s="58"/>
      <c r="BA10" s="59" t="s">
        <v>11</v>
      </c>
      <c r="BB10" s="28"/>
      <c r="BC10" s="28" t="s">
        <v>36</v>
      </c>
      <c r="BD10" s="28"/>
      <c r="BE10" s="27" t="s">
        <v>35</v>
      </c>
      <c r="BF10" s="27"/>
      <c r="BG10" s="28" t="s">
        <v>13</v>
      </c>
      <c r="BH10" s="28"/>
      <c r="BI10" s="26" t="s">
        <v>18</v>
      </c>
      <c r="BJ10" s="26"/>
      <c r="BK10" s="58" t="s">
        <v>20</v>
      </c>
      <c r="BL10" s="26"/>
      <c r="BM10" s="26" t="s">
        <v>37</v>
      </c>
      <c r="BN10" s="26"/>
      <c r="BO10" s="26" t="s">
        <v>12</v>
      </c>
      <c r="BP10" s="55"/>
      <c r="BQ10" s="60">
        <v>44256</v>
      </c>
      <c r="BR10" s="56" t="s">
        <v>16</v>
      </c>
      <c r="BS10" s="57"/>
      <c r="BT10" s="56" t="s">
        <v>38</v>
      </c>
      <c r="BU10" s="56"/>
      <c r="BV10" s="28" t="s">
        <v>39</v>
      </c>
      <c r="BW10" s="56"/>
      <c r="BX10" s="28" t="s">
        <v>36</v>
      </c>
      <c r="BY10" s="28"/>
      <c r="BZ10" s="27" t="s">
        <v>35</v>
      </c>
      <c r="CA10" s="56"/>
      <c r="CB10" s="28" t="s">
        <v>13</v>
      </c>
      <c r="CC10" s="56"/>
      <c r="CD10" s="26" t="s">
        <v>18</v>
      </c>
      <c r="CE10" s="56"/>
      <c r="CF10" s="58" t="s">
        <v>20</v>
      </c>
      <c r="CG10" s="56"/>
      <c r="CH10" s="56" t="s">
        <v>40</v>
      </c>
      <c r="CI10" s="56"/>
      <c r="CJ10" s="56" t="s">
        <v>12</v>
      </c>
      <c r="CK10" s="55"/>
      <c r="CL10" s="60">
        <v>44287</v>
      </c>
      <c r="CM10" s="28" t="s">
        <v>32</v>
      </c>
      <c r="CN10" s="61"/>
      <c r="CO10" s="28" t="s">
        <v>33</v>
      </c>
      <c r="CP10" s="62"/>
      <c r="CQ10" s="28" t="s">
        <v>41</v>
      </c>
      <c r="CR10" s="62"/>
      <c r="CS10" s="28" t="s">
        <v>36</v>
      </c>
      <c r="CT10" s="28"/>
      <c r="CU10" s="27" t="s">
        <v>35</v>
      </c>
      <c r="CV10" s="28"/>
      <c r="CW10" s="28" t="s">
        <v>13</v>
      </c>
      <c r="CX10" s="28"/>
      <c r="CY10" s="26" t="s">
        <v>18</v>
      </c>
      <c r="CZ10" s="28"/>
      <c r="DA10" s="63" t="s">
        <v>20</v>
      </c>
      <c r="DB10" s="28"/>
      <c r="DC10" s="26" t="s">
        <v>21</v>
      </c>
      <c r="DD10" s="26"/>
      <c r="DE10" s="56" t="s">
        <v>12</v>
      </c>
      <c r="DF10" s="55"/>
      <c r="DG10" s="60">
        <v>44317</v>
      </c>
      <c r="DH10" s="28" t="s">
        <v>16</v>
      </c>
      <c r="DI10" s="61"/>
      <c r="DJ10" s="28" t="s">
        <v>38</v>
      </c>
      <c r="DK10" s="62"/>
      <c r="DL10" s="28" t="s">
        <v>39</v>
      </c>
      <c r="DM10" s="62"/>
      <c r="DN10" s="28" t="s">
        <v>36</v>
      </c>
      <c r="DO10" s="62"/>
      <c r="DP10" s="27" t="s">
        <v>35</v>
      </c>
      <c r="DQ10" s="62"/>
      <c r="DR10" s="28" t="s">
        <v>13</v>
      </c>
      <c r="DS10" s="28"/>
      <c r="DT10" s="26" t="s">
        <v>18</v>
      </c>
      <c r="DU10" s="28"/>
      <c r="DV10" s="26" t="s">
        <v>19</v>
      </c>
      <c r="DW10" s="28"/>
      <c r="DX10" s="63" t="s">
        <v>20</v>
      </c>
      <c r="DY10" s="55"/>
      <c r="DZ10" s="26" t="s">
        <v>21</v>
      </c>
      <c r="EA10" s="26"/>
      <c r="EB10" s="26" t="s">
        <v>14</v>
      </c>
      <c r="EC10" s="26"/>
      <c r="ED10" s="60">
        <v>44348</v>
      </c>
      <c r="EE10" s="28" t="s">
        <v>32</v>
      </c>
      <c r="EF10" s="61"/>
      <c r="EG10" s="28" t="s">
        <v>33</v>
      </c>
      <c r="EH10" s="62"/>
      <c r="EI10" s="28" t="s">
        <v>41</v>
      </c>
      <c r="EJ10" s="62"/>
      <c r="EK10" s="28" t="s">
        <v>36</v>
      </c>
      <c r="EL10" s="62"/>
      <c r="EM10" s="28" t="s">
        <v>42</v>
      </c>
      <c r="EN10" s="62"/>
      <c r="EO10" s="28" t="s">
        <v>13</v>
      </c>
      <c r="EP10" s="62"/>
      <c r="EQ10" s="26" t="s">
        <v>18</v>
      </c>
      <c r="ER10" s="62"/>
      <c r="ES10" s="26" t="s">
        <v>19</v>
      </c>
      <c r="ET10" s="62"/>
      <c r="EU10" s="63" t="s">
        <v>20</v>
      </c>
      <c r="EV10" s="62"/>
      <c r="EW10" s="26" t="s">
        <v>21</v>
      </c>
      <c r="EX10" s="62"/>
      <c r="EY10" s="26" t="s">
        <v>14</v>
      </c>
      <c r="EZ10" s="60">
        <v>44378</v>
      </c>
      <c r="FA10" s="59" t="s">
        <v>32</v>
      </c>
      <c r="FB10" s="55"/>
      <c r="FC10" s="58" t="s">
        <v>33</v>
      </c>
      <c r="FD10" s="59"/>
      <c r="FE10" s="59" t="s">
        <v>41</v>
      </c>
      <c r="FF10" s="64"/>
      <c r="FG10" s="58" t="s">
        <v>43</v>
      </c>
      <c r="FH10" s="63"/>
      <c r="FI10" s="27" t="s">
        <v>35</v>
      </c>
      <c r="FJ10" s="63"/>
      <c r="FK10" s="28" t="s">
        <v>13</v>
      </c>
      <c r="FL10" s="63"/>
      <c r="FM10" s="26" t="s">
        <v>18</v>
      </c>
      <c r="FN10" s="62"/>
      <c r="FO10" s="26" t="s">
        <v>19</v>
      </c>
      <c r="FP10" s="64"/>
      <c r="FQ10" s="63" t="s">
        <v>20</v>
      </c>
      <c r="FR10" s="64"/>
      <c r="FS10" s="26" t="s">
        <v>21</v>
      </c>
      <c r="FT10" s="58"/>
      <c r="FU10" s="26" t="s">
        <v>14</v>
      </c>
      <c r="FV10" s="60">
        <v>44409</v>
      </c>
      <c r="FW10" s="59" t="s">
        <v>32</v>
      </c>
      <c r="FX10" s="55"/>
      <c r="FY10" s="58" t="s">
        <v>33</v>
      </c>
      <c r="FZ10" s="64"/>
      <c r="GA10" s="58" t="s">
        <v>41</v>
      </c>
      <c r="GB10" s="59"/>
      <c r="GC10" s="58" t="s">
        <v>43</v>
      </c>
      <c r="GD10" s="63"/>
      <c r="GE10" s="58" t="s">
        <v>44</v>
      </c>
      <c r="GF10" s="64"/>
      <c r="GG10" s="28" t="s">
        <v>13</v>
      </c>
      <c r="GH10" s="64"/>
      <c r="GI10" s="26" t="s">
        <v>18</v>
      </c>
      <c r="GJ10" s="62"/>
      <c r="GK10" s="26" t="s">
        <v>19</v>
      </c>
      <c r="GL10" s="64"/>
      <c r="GM10" s="63" t="s">
        <v>20</v>
      </c>
      <c r="GN10" s="63"/>
      <c r="GO10" s="26" t="s">
        <v>21</v>
      </c>
      <c r="GP10" s="58"/>
      <c r="GQ10" s="26" t="s">
        <v>14</v>
      </c>
      <c r="GR10" s="55"/>
      <c r="GS10" s="60">
        <v>44440</v>
      </c>
      <c r="GT10" s="59" t="s">
        <v>32</v>
      </c>
      <c r="GU10" s="55"/>
      <c r="GV10" s="58" t="s">
        <v>33</v>
      </c>
      <c r="GW10" s="59"/>
      <c r="GX10" s="59" t="s">
        <v>41</v>
      </c>
      <c r="GY10" s="63"/>
      <c r="GZ10" s="59" t="s">
        <v>43</v>
      </c>
      <c r="HA10" s="64"/>
      <c r="HB10" s="58" t="s">
        <v>44</v>
      </c>
      <c r="HC10" s="64"/>
      <c r="HD10" s="28" t="s">
        <v>13</v>
      </c>
      <c r="HE10" s="59"/>
      <c r="HF10" s="26" t="s">
        <v>18</v>
      </c>
      <c r="HG10" s="63"/>
      <c r="HH10" s="26" t="s">
        <v>19</v>
      </c>
      <c r="HI10" s="63"/>
      <c r="HJ10" s="58" t="s">
        <v>45</v>
      </c>
      <c r="HK10" s="64"/>
      <c r="HL10" s="26" t="s">
        <v>21</v>
      </c>
      <c r="HM10" s="58"/>
      <c r="HN10" s="26" t="s">
        <v>14</v>
      </c>
      <c r="HO10" s="55"/>
      <c r="HP10" s="60">
        <v>44470</v>
      </c>
      <c r="HQ10" s="59" t="s">
        <v>32</v>
      </c>
      <c r="HR10" s="55"/>
      <c r="HS10" s="58" t="s">
        <v>33</v>
      </c>
      <c r="HT10" s="59"/>
      <c r="HU10" s="59" t="s">
        <v>11</v>
      </c>
      <c r="HV10" s="63"/>
      <c r="HW10" s="63" t="s">
        <v>12</v>
      </c>
      <c r="HX10" s="63"/>
      <c r="HY10" s="58" t="s">
        <v>43</v>
      </c>
      <c r="HZ10" s="63"/>
      <c r="IA10" s="58" t="s">
        <v>44</v>
      </c>
      <c r="IB10" s="63"/>
      <c r="IC10" s="28" t="s">
        <v>13</v>
      </c>
      <c r="ID10" s="64"/>
      <c r="IE10" s="28" t="s">
        <v>46</v>
      </c>
      <c r="IF10" s="62"/>
      <c r="IG10" s="28" t="s">
        <v>47</v>
      </c>
      <c r="IH10" s="64"/>
      <c r="II10" s="58" t="s">
        <v>45</v>
      </c>
      <c r="IJ10" s="63"/>
      <c r="IK10" s="26" t="s">
        <v>21</v>
      </c>
      <c r="IL10" s="63"/>
      <c r="IM10" s="26" t="s">
        <v>14</v>
      </c>
      <c r="IN10" s="64"/>
      <c r="IO10" s="60">
        <v>44501</v>
      </c>
      <c r="IP10" s="59" t="s">
        <v>32</v>
      </c>
      <c r="IQ10" s="55"/>
      <c r="IR10" s="58" t="s">
        <v>33</v>
      </c>
      <c r="IS10" s="56"/>
      <c r="IT10" s="28" t="s">
        <v>48</v>
      </c>
      <c r="IU10" s="62"/>
      <c r="IV10" s="63" t="s">
        <v>12</v>
      </c>
      <c r="IW10" s="64"/>
      <c r="IX10" s="58" t="s">
        <v>43</v>
      </c>
      <c r="IY10" s="63"/>
      <c r="IZ10" s="58" t="s">
        <v>44</v>
      </c>
      <c r="JA10" s="63"/>
      <c r="JB10" s="28" t="s">
        <v>13</v>
      </c>
      <c r="JC10" s="63"/>
      <c r="JD10" s="63" t="s">
        <v>46</v>
      </c>
      <c r="JE10" s="63"/>
      <c r="JF10" s="63" t="s">
        <v>47</v>
      </c>
      <c r="JG10" s="63"/>
      <c r="JH10" s="58" t="s">
        <v>45</v>
      </c>
      <c r="JI10" s="63"/>
      <c r="JJ10" s="26" t="s">
        <v>21</v>
      </c>
      <c r="JK10" s="64"/>
      <c r="JL10" s="26" t="s">
        <v>14</v>
      </c>
      <c r="JM10" s="26"/>
      <c r="JN10" s="60">
        <v>44531</v>
      </c>
      <c r="JO10" s="28" t="s">
        <v>12</v>
      </c>
      <c r="JP10" s="65"/>
      <c r="JQ10" s="28" t="s">
        <v>12</v>
      </c>
      <c r="JR10" s="65"/>
      <c r="JS10" s="28" t="s">
        <v>13</v>
      </c>
      <c r="JT10" s="65"/>
      <c r="JU10" s="26" t="s">
        <v>14</v>
      </c>
      <c r="JV10" s="65"/>
      <c r="JW10" s="66" t="s">
        <v>15</v>
      </c>
      <c r="JX10" s="26"/>
      <c r="JY10" s="28" t="s">
        <v>49</v>
      </c>
      <c r="JZ10" s="57"/>
      <c r="KA10" s="28" t="s">
        <v>17</v>
      </c>
      <c r="KB10" s="56"/>
      <c r="KC10" s="28" t="s">
        <v>48</v>
      </c>
      <c r="KD10" s="28"/>
      <c r="KE10" s="28" t="s">
        <v>36</v>
      </c>
      <c r="KF10" s="28"/>
      <c r="KG10" s="28" t="s">
        <v>42</v>
      </c>
      <c r="KH10" s="28"/>
      <c r="KI10" s="26" t="s">
        <v>18</v>
      </c>
      <c r="KJ10" s="28"/>
      <c r="KK10" s="26" t="s">
        <v>19</v>
      </c>
      <c r="KL10" s="28"/>
      <c r="KM10" s="58" t="s">
        <v>20</v>
      </c>
      <c r="KN10" s="28"/>
      <c r="KO10" s="26" t="s">
        <v>21</v>
      </c>
      <c r="KP10" s="26"/>
      <c r="KQ10" s="67">
        <v>44531</v>
      </c>
      <c r="KR10" s="59"/>
      <c r="KS10" s="67">
        <v>44166</v>
      </c>
    </row>
    <row r="11" spans="1:308" x14ac:dyDescent="0.2">
      <c r="B11" s="4" t="s">
        <v>50</v>
      </c>
      <c r="C11" s="12" t="s">
        <v>51</v>
      </c>
      <c r="P11" s="63"/>
      <c r="Q11" s="63"/>
      <c r="R11" s="63"/>
      <c r="S11" s="63"/>
      <c r="T11" s="63"/>
      <c r="U11" s="63"/>
      <c r="V11" s="63"/>
      <c r="W11" s="63"/>
      <c r="Y11" s="22"/>
      <c r="AV11" s="22"/>
      <c r="BQ11" s="22"/>
      <c r="CL11" s="22"/>
      <c r="DG11" s="22"/>
      <c r="ED11" s="22"/>
      <c r="EZ11" s="22"/>
      <c r="FV11" s="22"/>
      <c r="GS11" s="22"/>
      <c r="HP11" s="22"/>
      <c r="IO11" s="22"/>
      <c r="JN11" s="22"/>
      <c r="JW11" s="22"/>
      <c r="KQ11" s="22"/>
      <c r="KS11" s="22"/>
    </row>
    <row r="12" spans="1:308" s="4" customFormat="1" x14ac:dyDescent="0.2">
      <c r="A12" s="68"/>
      <c r="B12" s="4" t="s">
        <v>52</v>
      </c>
      <c r="C12" s="69" t="s">
        <v>53</v>
      </c>
      <c r="D12" s="70"/>
      <c r="F12" s="71">
        <f>ROUND(SUM(F13:F15),2)</f>
        <v>27226.21</v>
      </c>
      <c r="G12" s="71">
        <f>ROUND(SUM(G13:G15),2)</f>
        <v>0</v>
      </c>
      <c r="H12" s="71">
        <f>ROUND(SUM(H13:H15),2)</f>
        <v>0</v>
      </c>
      <c r="I12" s="71">
        <f>ROUND(SUM(I13:I15),2)</f>
        <v>0</v>
      </c>
      <c r="J12" s="71">
        <f>ROUND(SUM(J13:J15),2)</f>
        <v>1199437.98</v>
      </c>
      <c r="K12" s="71"/>
      <c r="L12" s="71">
        <f t="shared" ref="L12:R12" si="0">ROUND(SUM(L13:L15),2)</f>
        <v>470807.35</v>
      </c>
      <c r="M12" s="71"/>
      <c r="N12" s="71">
        <f t="shared" si="0"/>
        <v>0</v>
      </c>
      <c r="O12" s="71">
        <f>ROUND(SUM(O13:O15),2)</f>
        <v>0</v>
      </c>
      <c r="P12" s="71">
        <f t="shared" si="0"/>
        <v>0</v>
      </c>
      <c r="Q12" s="71"/>
      <c r="R12" s="71">
        <f t="shared" si="0"/>
        <v>0</v>
      </c>
      <c r="S12" s="71"/>
      <c r="T12" s="71">
        <f>ROUND(SUM(T13:T15),2)</f>
        <v>16368.79</v>
      </c>
      <c r="U12" s="71"/>
      <c r="V12" s="71">
        <f>ROUND(SUM(V13:V15),2)</f>
        <v>0</v>
      </c>
      <c r="W12" s="71"/>
      <c r="X12" s="71">
        <f>ROUND(SUM(X13:X15),2)</f>
        <v>0</v>
      </c>
      <c r="Y12" s="72">
        <f t="shared" ref="Y12:Y34" si="1">SUM(F12:X12)</f>
        <v>1713840.33</v>
      </c>
      <c r="Z12" s="71">
        <f t="shared" ref="Z12:AT12" si="2">ROUND(SUM(Z13:Z15),2)</f>
        <v>27226.99</v>
      </c>
      <c r="AA12" s="71">
        <f t="shared" si="2"/>
        <v>0</v>
      </c>
      <c r="AB12" s="71">
        <f t="shared" si="2"/>
        <v>0</v>
      </c>
      <c r="AC12" s="71">
        <f>ROUND(SUM(AC13:AC15),2)</f>
        <v>0</v>
      </c>
      <c r="AD12" s="71">
        <f>ROUND(SUM(AD13:AD15),2)</f>
        <v>1079151.26</v>
      </c>
      <c r="AE12" s="71"/>
      <c r="AF12" s="71">
        <f>ROUND(SUM(AF13:AF15),2)</f>
        <v>0</v>
      </c>
      <c r="AG12" s="71"/>
      <c r="AH12" s="71">
        <f t="shared" si="2"/>
        <v>562584.46</v>
      </c>
      <c r="AI12" s="71"/>
      <c r="AJ12" s="71">
        <f t="shared" si="2"/>
        <v>0</v>
      </c>
      <c r="AK12" s="71"/>
      <c r="AL12" s="71">
        <f t="shared" si="2"/>
        <v>0</v>
      </c>
      <c r="AM12" s="71">
        <f>ROUND(SUM(AM13:AM15),2)</f>
        <v>0</v>
      </c>
      <c r="AN12" s="71">
        <f t="shared" si="2"/>
        <v>904.32</v>
      </c>
      <c r="AO12" s="71"/>
      <c r="AP12" s="71">
        <f t="shared" si="2"/>
        <v>18928.79</v>
      </c>
      <c r="AQ12" s="71"/>
      <c r="AR12" s="71">
        <f t="shared" si="2"/>
        <v>0</v>
      </c>
      <c r="AS12" s="71"/>
      <c r="AT12" s="71">
        <f t="shared" si="2"/>
        <v>0</v>
      </c>
      <c r="AU12" s="71"/>
      <c r="AV12" s="72">
        <f t="shared" ref="AV12:AV34" si="3">SUM(Z12:AU12)</f>
        <v>1688795.82</v>
      </c>
      <c r="AW12" s="71">
        <f>ROUND(SUM(AW13:AW15),2)</f>
        <v>27175.919999999998</v>
      </c>
      <c r="AX12" s="71">
        <f>ROUND(SUM(AX13:AX15),2)</f>
        <v>0</v>
      </c>
      <c r="AY12" s="71">
        <f>ROUND(SUM(AY13:AY15),2)</f>
        <v>0</v>
      </c>
      <c r="AZ12" s="71">
        <f>ROUND(SUM(AZ13:AZ15),2)</f>
        <v>0</v>
      </c>
      <c r="BA12" s="71">
        <f>ROUND(SUM(BA13:BA15),2)</f>
        <v>1870608.46</v>
      </c>
      <c r="BB12" s="71"/>
      <c r="BC12" s="71">
        <f>ROUND(SUM(BC13:BC15),2)</f>
        <v>2437819.5499999998</v>
      </c>
      <c r="BD12" s="71"/>
      <c r="BE12" s="71">
        <f>ROUND(SUM(BE13:BE15),2)</f>
        <v>0</v>
      </c>
      <c r="BF12" s="71"/>
      <c r="BG12" s="71">
        <f>ROUND(SUM(BG13:BG15),2)</f>
        <v>0</v>
      </c>
      <c r="BH12" s="71"/>
      <c r="BI12" s="71">
        <f>ROUND(SUM(BI13:BI15),2)</f>
        <v>2799.58</v>
      </c>
      <c r="BJ12" s="71"/>
      <c r="BK12" s="71">
        <f>ROUND(SUM(BK13:BK15),2)</f>
        <v>134376.38</v>
      </c>
      <c r="BL12" s="71"/>
      <c r="BM12" s="71">
        <f>ROUND(SUM(BM13:BM15),2)</f>
        <v>0</v>
      </c>
      <c r="BN12" s="71"/>
      <c r="BO12" s="71">
        <f>ROUND(SUM(BO13:BO15),2)</f>
        <v>0</v>
      </c>
      <c r="BP12" s="70"/>
      <c r="BQ12" s="72">
        <f t="shared" ref="BQ12:BQ34" si="4">SUM(AW12:BP12)</f>
        <v>4472779.8899999997</v>
      </c>
      <c r="BR12" s="71">
        <f>ROUND(SUM(BR13:BR15),2)</f>
        <v>27167.93</v>
      </c>
      <c r="BS12" s="71">
        <f>ROUND(SUM(BS13:BS15),2)</f>
        <v>0</v>
      </c>
      <c r="BT12" s="71">
        <f>ROUND(SUM(BT13:BT15),2)</f>
        <v>0</v>
      </c>
      <c r="BU12" s="71"/>
      <c r="BV12" s="71">
        <f>ROUND(SUM(BV13:BV15),2)</f>
        <v>1675100.67</v>
      </c>
      <c r="BW12" s="71">
        <f t="shared" ref="BW12:CH12" si="5">ROUND(SUM(BW13:BW15),2)</f>
        <v>0</v>
      </c>
      <c r="BX12" s="71">
        <f t="shared" si="5"/>
        <v>156647.93</v>
      </c>
      <c r="BY12" s="71"/>
      <c r="BZ12" s="71">
        <f t="shared" si="5"/>
        <v>255349.33</v>
      </c>
      <c r="CA12" s="71"/>
      <c r="CB12" s="71">
        <f t="shared" si="5"/>
        <v>0</v>
      </c>
      <c r="CC12" s="71"/>
      <c r="CD12" s="71">
        <f t="shared" si="5"/>
        <v>2689.58</v>
      </c>
      <c r="CE12" s="71"/>
      <c r="CF12" s="71">
        <f t="shared" si="5"/>
        <v>206.2</v>
      </c>
      <c r="CG12" s="71"/>
      <c r="CH12" s="71">
        <f t="shared" si="5"/>
        <v>0</v>
      </c>
      <c r="CI12" s="71"/>
      <c r="CJ12" s="71">
        <f>ROUND(SUM(CJ13:CJ15),2)</f>
        <v>0</v>
      </c>
      <c r="CK12" s="70"/>
      <c r="CL12" s="72">
        <f t="shared" ref="CL12:CL34" si="6">SUM(BR12:CK12)</f>
        <v>2117161.64</v>
      </c>
      <c r="CM12" s="71">
        <f>ROUND(SUM(CM13:CM15),2)</f>
        <v>27167.93</v>
      </c>
      <c r="CN12" s="71">
        <f>ROUND(SUM(CN13:CN15),2)</f>
        <v>0</v>
      </c>
      <c r="CO12" s="71">
        <f>ROUND(SUM(CO13:CO15),2)</f>
        <v>0</v>
      </c>
      <c r="CP12" s="71">
        <f>ROUND(SUM(CP13:CP15),2)</f>
        <v>0</v>
      </c>
      <c r="CQ12" s="71">
        <f>ROUND(SUM(CQ13:CQ15),2)</f>
        <v>1548692.03</v>
      </c>
      <c r="CR12" s="71">
        <f t="shared" ref="CR12:DC12" si="7">ROUND(SUM(CR13:CR15),2)</f>
        <v>0</v>
      </c>
      <c r="CS12" s="71">
        <f t="shared" si="7"/>
        <v>19138.48</v>
      </c>
      <c r="CT12" s="71"/>
      <c r="CU12" s="71">
        <f t="shared" si="7"/>
        <v>376839.53</v>
      </c>
      <c r="CV12" s="71"/>
      <c r="CW12" s="71">
        <f t="shared" si="7"/>
        <v>131714.21</v>
      </c>
      <c r="CX12" s="71"/>
      <c r="CY12" s="71">
        <f t="shared" si="7"/>
        <v>2692.46</v>
      </c>
      <c r="CZ12" s="71"/>
      <c r="DA12" s="71">
        <f t="shared" si="7"/>
        <v>0</v>
      </c>
      <c r="DB12" s="71"/>
      <c r="DC12" s="71">
        <f t="shared" si="7"/>
        <v>0</v>
      </c>
      <c r="DD12" s="71"/>
      <c r="DE12" s="71">
        <f>ROUND(SUM(DE13:DE15),2)</f>
        <v>0</v>
      </c>
      <c r="DF12" s="70"/>
      <c r="DG12" s="72">
        <f t="shared" ref="DG12:DG34" si="8">SUM(CM12:DF12)</f>
        <v>2106244.64</v>
      </c>
      <c r="DH12" s="71">
        <f t="shared" ref="DH12:DM12" si="9">ROUND(SUM(DH13:DH15),2)</f>
        <v>27167.93</v>
      </c>
      <c r="DI12" s="71">
        <f t="shared" si="9"/>
        <v>0</v>
      </c>
      <c r="DJ12" s="71">
        <f t="shared" si="9"/>
        <v>0</v>
      </c>
      <c r="DK12" s="71">
        <f t="shared" si="9"/>
        <v>0</v>
      </c>
      <c r="DL12" s="71">
        <f>ROUND(SUM(DL13:DL15),2)</f>
        <v>962824.91</v>
      </c>
      <c r="DM12" s="71">
        <f t="shared" si="9"/>
        <v>0</v>
      </c>
      <c r="DN12" s="71">
        <f>ROUND(SUM(DN13:DN15),2)</f>
        <v>8023.28</v>
      </c>
      <c r="DO12" s="71"/>
      <c r="DP12" s="71">
        <f>ROUND(SUM(DP13:DP15),2)</f>
        <v>296719.3</v>
      </c>
      <c r="DQ12" s="71">
        <f>ROUND(SUM(DQ13:DQ15),2)</f>
        <v>0</v>
      </c>
      <c r="DR12" s="71">
        <f>ROUND(SUM(DR13:DR15),2)</f>
        <v>262135.53</v>
      </c>
      <c r="DS12" s="71"/>
      <c r="DT12" s="71">
        <f>ROUND(SUM(DT13:DT15),2)</f>
        <v>2914.46</v>
      </c>
      <c r="DU12" s="71"/>
      <c r="DV12" s="71">
        <f>ROUND(SUM(DV13:DV15),2)</f>
        <v>42</v>
      </c>
      <c r="DW12" s="71"/>
      <c r="DX12" s="71">
        <f>ROUND(SUM(DX13:DX15),2)</f>
        <v>1100</v>
      </c>
      <c r="DY12" s="70"/>
      <c r="DZ12" s="71">
        <f>ROUND(SUM(DZ13:DZ15),2)</f>
        <v>0</v>
      </c>
      <c r="EA12" s="71"/>
      <c r="EB12" s="71">
        <f>ROUND(SUM(EB13:EB15),2)</f>
        <v>0</v>
      </c>
      <c r="EC12" s="71"/>
      <c r="ED12" s="72">
        <f t="shared" ref="ED12:ED34" si="10">SUM(DH12:EB12)</f>
        <v>1560927.4100000001</v>
      </c>
      <c r="EE12" s="71">
        <f t="shared" ref="EE12:EK12" si="11">ROUND(SUM(EE13:EE15),2)</f>
        <v>52727.199999999997</v>
      </c>
      <c r="EF12" s="71">
        <f t="shared" si="11"/>
        <v>0</v>
      </c>
      <c r="EG12" s="71">
        <f t="shared" si="11"/>
        <v>0</v>
      </c>
      <c r="EH12" s="71">
        <f t="shared" si="11"/>
        <v>0</v>
      </c>
      <c r="EI12" s="71">
        <f t="shared" si="11"/>
        <v>2205159.9500000002</v>
      </c>
      <c r="EJ12" s="71">
        <f t="shared" si="11"/>
        <v>0</v>
      </c>
      <c r="EK12" s="71">
        <f t="shared" si="11"/>
        <v>0</v>
      </c>
      <c r="EL12" s="71"/>
      <c r="EM12" s="71">
        <f>ROUND(SUM(EM13:EM15),2)</f>
        <v>315928</v>
      </c>
      <c r="EN12" s="71">
        <f>ROUND(SUM(EN13:EN15),2)</f>
        <v>0</v>
      </c>
      <c r="EO12" s="71">
        <f>ROUND(SUM(EO13:EO15),2)</f>
        <v>256000</v>
      </c>
      <c r="EP12" s="71"/>
      <c r="EQ12" s="71">
        <f>ROUND(SUM(EQ13:EQ15),2)</f>
        <v>3427.04</v>
      </c>
      <c r="ER12" s="71"/>
      <c r="ES12" s="71">
        <f>ROUND(SUM(ES13:ES15),2)</f>
        <v>60</v>
      </c>
      <c r="ET12" s="71"/>
      <c r="EU12" s="71">
        <f>ROUND(SUM(EU13:EU15),2)</f>
        <v>19668.79</v>
      </c>
      <c r="EV12" s="71"/>
      <c r="EW12" s="71">
        <f>ROUND(SUM(EW13:EW15),2)</f>
        <v>0</v>
      </c>
      <c r="EX12" s="71"/>
      <c r="EY12" s="71">
        <f>ROUND(SUM(EY13:EY15),2)</f>
        <v>0</v>
      </c>
      <c r="EZ12" s="72">
        <f t="shared" ref="EZ12:EZ34" si="12">SUM(EE12:EY12)</f>
        <v>2852970.9800000004</v>
      </c>
      <c r="FA12" s="71">
        <f>ROUND(SUM(FA13:FA15),2)</f>
        <v>52723.58</v>
      </c>
      <c r="FB12" s="71">
        <f>ROUND(SUM(FB13:FB15),2)</f>
        <v>0</v>
      </c>
      <c r="FC12" s="71">
        <f>ROUND(SUM(FC13:FC15),2)</f>
        <v>0</v>
      </c>
      <c r="FD12" s="71">
        <f>ROUND(SUM(FD13:FD15),2)</f>
        <v>0</v>
      </c>
      <c r="FE12" s="71">
        <f>ROUND(SUM(FE13:FE15),2)</f>
        <v>1743179.09</v>
      </c>
      <c r="FF12" s="71">
        <f t="shared" ref="FF12:FU12" si="13">ROUND(SUM(FF13:FF15),2)</f>
        <v>0</v>
      </c>
      <c r="FG12" s="71">
        <f t="shared" si="13"/>
        <v>0</v>
      </c>
      <c r="FH12" s="71"/>
      <c r="FI12" s="71">
        <f t="shared" si="13"/>
        <v>513830.47</v>
      </c>
      <c r="FJ12" s="71"/>
      <c r="FK12" s="71">
        <f t="shared" si="13"/>
        <v>50300</v>
      </c>
      <c r="FL12" s="71"/>
      <c r="FM12" s="71">
        <f t="shared" si="13"/>
        <v>8914.4599999999991</v>
      </c>
      <c r="FN12" s="71"/>
      <c r="FO12" s="71">
        <f t="shared" si="13"/>
        <v>30</v>
      </c>
      <c r="FP12" s="71"/>
      <c r="FQ12" s="71">
        <f t="shared" si="13"/>
        <v>85771.04</v>
      </c>
      <c r="FR12" s="71"/>
      <c r="FS12" s="71">
        <f t="shared" si="13"/>
        <v>0</v>
      </c>
      <c r="FT12" s="71"/>
      <c r="FU12" s="71">
        <f t="shared" si="13"/>
        <v>0</v>
      </c>
      <c r="FV12" s="72">
        <f t="shared" ref="FV12:FV34" si="14">SUM(FA12:FU12)</f>
        <v>2454748.64</v>
      </c>
      <c r="FW12" s="71">
        <f t="shared" ref="FW12:GQ12" si="15">ROUND(SUM(FW13:FW15),2)</f>
        <v>52610.46</v>
      </c>
      <c r="FX12" s="71">
        <f t="shared" si="15"/>
        <v>0</v>
      </c>
      <c r="FY12" s="71">
        <f t="shared" si="15"/>
        <v>0</v>
      </c>
      <c r="FZ12" s="71"/>
      <c r="GA12" s="71">
        <f t="shared" si="15"/>
        <v>1994386.18</v>
      </c>
      <c r="GB12" s="71"/>
      <c r="GC12" s="71">
        <f t="shared" si="15"/>
        <v>0</v>
      </c>
      <c r="GD12" s="71"/>
      <c r="GE12" s="71">
        <f t="shared" si="15"/>
        <v>601974.34</v>
      </c>
      <c r="GF12" s="71">
        <f t="shared" si="15"/>
        <v>0</v>
      </c>
      <c r="GG12" s="71">
        <f t="shared" si="15"/>
        <v>149500</v>
      </c>
      <c r="GH12" s="71"/>
      <c r="GI12" s="71">
        <f t="shared" si="15"/>
        <v>8924.91</v>
      </c>
      <c r="GJ12" s="71"/>
      <c r="GK12" s="71">
        <f t="shared" si="15"/>
        <v>9715</v>
      </c>
      <c r="GL12" s="71"/>
      <c r="GM12" s="71">
        <f t="shared" si="15"/>
        <v>77071.789999999994</v>
      </c>
      <c r="GN12" s="71"/>
      <c r="GO12" s="71">
        <f t="shared" si="15"/>
        <v>0</v>
      </c>
      <c r="GP12" s="71"/>
      <c r="GQ12" s="71">
        <f t="shared" si="15"/>
        <v>0</v>
      </c>
      <c r="GR12" s="70"/>
      <c r="GS12" s="72">
        <f t="shared" ref="GS12:GS34" si="16">SUM(FW12:GR12)</f>
        <v>2894182.68</v>
      </c>
      <c r="GT12" s="71">
        <f t="shared" ref="GT12:HN12" si="17">ROUND(SUM(GT13:GT15),2)</f>
        <v>52610.46</v>
      </c>
      <c r="GU12" s="71">
        <f t="shared" si="17"/>
        <v>0</v>
      </c>
      <c r="GV12" s="71">
        <f t="shared" si="17"/>
        <v>0</v>
      </c>
      <c r="GW12" s="71">
        <f t="shared" si="17"/>
        <v>0</v>
      </c>
      <c r="GX12" s="71">
        <f t="shared" si="17"/>
        <v>2043944.8</v>
      </c>
      <c r="GY12" s="71">
        <f t="shared" si="17"/>
        <v>0</v>
      </c>
      <c r="GZ12" s="71">
        <f t="shared" si="17"/>
        <v>0</v>
      </c>
      <c r="HA12" s="71"/>
      <c r="HB12" s="71">
        <f t="shared" si="17"/>
        <v>737213.48</v>
      </c>
      <c r="HC12" s="71">
        <f t="shared" si="17"/>
        <v>0</v>
      </c>
      <c r="HD12" s="71">
        <f t="shared" si="17"/>
        <v>241549.74</v>
      </c>
      <c r="HE12" s="71"/>
      <c r="HF12" s="71">
        <f t="shared" si="17"/>
        <v>8301.09</v>
      </c>
      <c r="HG12" s="71"/>
      <c r="HH12" s="71">
        <f t="shared" si="17"/>
        <v>56594.66</v>
      </c>
      <c r="HI12" s="71"/>
      <c r="HJ12" s="71">
        <f t="shared" si="17"/>
        <v>-3245.63</v>
      </c>
      <c r="HK12" s="71">
        <f t="shared" si="17"/>
        <v>0</v>
      </c>
      <c r="HL12" s="71">
        <f t="shared" si="17"/>
        <v>0</v>
      </c>
      <c r="HM12" s="71"/>
      <c r="HN12" s="71">
        <f t="shared" si="17"/>
        <v>0</v>
      </c>
      <c r="HO12" s="70"/>
      <c r="HP12" s="72">
        <f t="shared" ref="HP12:HP34" si="18">SUM(GT12:HO12)</f>
        <v>3136968.6000000006</v>
      </c>
      <c r="HQ12" s="71">
        <f t="shared" ref="HQ12:IM12" si="19">ROUND(SUM(HQ13:HQ15),2)</f>
        <v>52610.46</v>
      </c>
      <c r="HR12" s="71">
        <f t="shared" si="19"/>
        <v>0</v>
      </c>
      <c r="HS12" s="71">
        <f t="shared" si="19"/>
        <v>0</v>
      </c>
      <c r="HT12" s="71"/>
      <c r="HU12" s="71">
        <f>ROUND(SUM(HU13:HU15),2)</f>
        <v>2455607.75</v>
      </c>
      <c r="HV12" s="71">
        <f t="shared" si="19"/>
        <v>0</v>
      </c>
      <c r="HW12" s="71">
        <f>ROUND(SUM(HW13:HW15),2)</f>
        <v>-25551.97</v>
      </c>
      <c r="HX12" s="71"/>
      <c r="HY12" s="71">
        <f t="shared" si="19"/>
        <v>0</v>
      </c>
      <c r="HZ12" s="71"/>
      <c r="IA12" s="71">
        <f t="shared" si="19"/>
        <v>630981.05000000005</v>
      </c>
      <c r="IB12" s="71"/>
      <c r="IC12" s="71">
        <f t="shared" si="19"/>
        <v>75500</v>
      </c>
      <c r="ID12" s="71">
        <f t="shared" si="19"/>
        <v>0</v>
      </c>
      <c r="IE12" s="71">
        <f t="shared" si="19"/>
        <v>3541.94</v>
      </c>
      <c r="IF12" s="71"/>
      <c r="IG12" s="71">
        <f t="shared" si="19"/>
        <v>25505.88</v>
      </c>
      <c r="IH12" s="71">
        <f t="shared" si="19"/>
        <v>0</v>
      </c>
      <c r="II12" s="71">
        <f t="shared" si="19"/>
        <v>0</v>
      </c>
      <c r="IJ12" s="71"/>
      <c r="IK12" s="71">
        <f t="shared" si="19"/>
        <v>0</v>
      </c>
      <c r="IL12" s="71"/>
      <c r="IM12" s="71">
        <f t="shared" si="19"/>
        <v>0</v>
      </c>
      <c r="IN12" s="71"/>
      <c r="IO12" s="72">
        <f t="shared" ref="IO12:IO16" si="20">SUM(HQ12:IN12)</f>
        <v>3218195.11</v>
      </c>
      <c r="IP12" s="71">
        <f>ROUND(SUM(IP13:IP15),2)</f>
        <v>52606.7</v>
      </c>
      <c r="IQ12" s="71">
        <f t="shared" ref="IQ12:IX12" si="21">ROUND(SUM(IQ13:IQ15),2)</f>
        <v>0</v>
      </c>
      <c r="IR12" s="71">
        <f t="shared" si="21"/>
        <v>0</v>
      </c>
      <c r="IS12" s="71">
        <f t="shared" si="21"/>
        <v>0</v>
      </c>
      <c r="IT12" s="71">
        <f t="shared" si="21"/>
        <v>2102925.17</v>
      </c>
      <c r="IU12" s="71"/>
      <c r="IV12" s="71">
        <f t="shared" si="21"/>
        <v>25704.97</v>
      </c>
      <c r="IW12" s="71">
        <f t="shared" si="21"/>
        <v>0</v>
      </c>
      <c r="IX12" s="71">
        <f t="shared" si="21"/>
        <v>0</v>
      </c>
      <c r="IY12" s="71"/>
      <c r="IZ12" s="71">
        <f>ROUND(SUM(IZ13:IZ15),2)</f>
        <v>1131516.71</v>
      </c>
      <c r="JA12" s="71"/>
      <c r="JB12" s="71">
        <f>ROUND(SUM(JB13:JB15),2)</f>
        <v>81300</v>
      </c>
      <c r="JC12" s="71"/>
      <c r="JD12" s="71">
        <f>ROUND(SUM(JD13:JD15),2)</f>
        <v>31212.68</v>
      </c>
      <c r="JE12" s="71"/>
      <c r="JF12" s="71">
        <f>ROUND(SUM(JF13:JF15),2)</f>
        <v>84485.9</v>
      </c>
      <c r="JG12" s="71"/>
      <c r="JH12" s="71">
        <f>ROUND(SUM(JH13:JH15),2)</f>
        <v>0</v>
      </c>
      <c r="JI12" s="71"/>
      <c r="JJ12" s="71">
        <f>ROUND(SUM(JJ13:JJ15),2)</f>
        <v>0</v>
      </c>
      <c r="JK12" s="71">
        <f>ROUND(SUM(JK13:JK15),2)</f>
        <v>0</v>
      </c>
      <c r="JL12" s="71">
        <f>ROUND(SUM(JL13:JL15),2)</f>
        <v>0</v>
      </c>
      <c r="JM12" s="71"/>
      <c r="JN12" s="72">
        <f t="shared" ref="JN12:JN28" si="22">SUM(IP12:JL12)</f>
        <v>3509752.1300000004</v>
      </c>
      <c r="JO12" s="71">
        <f>ROUND(SUM(JO13:JO15),2)</f>
        <v>975686.94</v>
      </c>
      <c r="JP12" s="72"/>
      <c r="JQ12" s="71">
        <f>ROUND(SUM(JQ13:JQ15),2)</f>
        <v>153</v>
      </c>
      <c r="JR12" s="72"/>
      <c r="JS12" s="71">
        <f>ROUND(SUM(JS13:JS15),2)</f>
        <v>1247999.48</v>
      </c>
      <c r="JT12" s="72"/>
      <c r="JU12" s="71">
        <f>ROUND(SUM(JU13:JU15),2)</f>
        <v>0</v>
      </c>
      <c r="JV12" s="72"/>
      <c r="JW12" s="72">
        <f>SUM(JO12:JV12)</f>
        <v>2223839.42</v>
      </c>
      <c r="JX12" s="17"/>
      <c r="JY12" s="71">
        <f>ROUND(SUM(JY13:JY15),2)</f>
        <v>479021.77</v>
      </c>
      <c r="JZ12" s="71">
        <f>ROUND(SUM(JZ13:JZ15),2)</f>
        <v>0</v>
      </c>
      <c r="KA12" s="71">
        <f>ROUND(SUM(KA13:KA15),2)</f>
        <v>0</v>
      </c>
      <c r="KB12" s="71">
        <f>ROUND(SUM(KB13:KB15),2)</f>
        <v>0</v>
      </c>
      <c r="KC12" s="71">
        <f>ROUND(SUM(KC13:KC15),2)</f>
        <v>19905331.309999999</v>
      </c>
      <c r="KD12" s="71"/>
      <c r="KE12" s="71">
        <f>ROUND(SUM(KE13:KE15),2)</f>
        <v>3655021.05</v>
      </c>
      <c r="KF12" s="71"/>
      <c r="KG12" s="71">
        <f>ROUND(SUM(KG13:KG15),2)</f>
        <v>4860352.21</v>
      </c>
      <c r="KH12" s="71"/>
      <c r="KI12" s="71">
        <f t="shared" ref="KI12:KO12" si="23">ROUND(SUM(KI13:KI15),2)</f>
        <v>76322.52</v>
      </c>
      <c r="KJ12" s="71"/>
      <c r="KK12" s="71">
        <f t="shared" si="23"/>
        <v>176433.44</v>
      </c>
      <c r="KL12" s="71"/>
      <c r="KM12" s="71">
        <f t="shared" si="23"/>
        <v>350246.15</v>
      </c>
      <c r="KN12" s="71"/>
      <c r="KO12" s="71">
        <f t="shared" si="23"/>
        <v>0</v>
      </c>
      <c r="KP12" s="71"/>
      <c r="KQ12" s="72">
        <f t="shared" ref="KQ12:KQ17" si="24">SUM(JW12:KP12)</f>
        <v>31726567.870000001</v>
      </c>
      <c r="KS12" s="72">
        <v>26632923.330000002</v>
      </c>
      <c r="KT12" s="73"/>
      <c r="KU12" s="73"/>
    </row>
    <row r="13" spans="1:308" x14ac:dyDescent="0.2">
      <c r="A13" s="74">
        <v>1</v>
      </c>
      <c r="B13" s="40" t="s">
        <v>54</v>
      </c>
      <c r="C13" s="11" t="s">
        <v>55</v>
      </c>
      <c r="E13" s="8"/>
      <c r="F13" s="9">
        <v>0</v>
      </c>
      <c r="G13" s="8"/>
      <c r="H13" s="9">
        <v>0</v>
      </c>
      <c r="I13" s="8"/>
      <c r="J13" s="9">
        <v>1190436.96</v>
      </c>
      <c r="K13" s="9"/>
      <c r="L13" s="9">
        <v>0</v>
      </c>
      <c r="M13" s="9"/>
      <c r="N13" s="9">
        <v>0</v>
      </c>
      <c r="O13" s="9"/>
      <c r="P13" s="9">
        <v>0</v>
      </c>
      <c r="Q13" s="9"/>
      <c r="R13" s="9">
        <v>0</v>
      </c>
      <c r="S13" s="9"/>
      <c r="T13" s="9">
        <v>0</v>
      </c>
      <c r="U13" s="9"/>
      <c r="V13" s="9">
        <v>0</v>
      </c>
      <c r="W13" s="9"/>
      <c r="X13" s="9">
        <v>0</v>
      </c>
      <c r="Y13" s="31">
        <f t="shared" si="1"/>
        <v>1190436.96</v>
      </c>
      <c r="Z13" s="9">
        <v>0</v>
      </c>
      <c r="AA13" s="8"/>
      <c r="AB13" s="9">
        <v>0</v>
      </c>
      <c r="AC13" s="8"/>
      <c r="AD13" s="9">
        <v>1070200.03</v>
      </c>
      <c r="AE13" s="9"/>
      <c r="AF13" s="9">
        <v>0</v>
      </c>
      <c r="AG13" s="9"/>
      <c r="AH13" s="9">
        <v>0</v>
      </c>
      <c r="AI13" s="9"/>
      <c r="AJ13" s="9">
        <v>0</v>
      </c>
      <c r="AK13" s="9"/>
      <c r="AL13" s="9">
        <v>0</v>
      </c>
      <c r="AM13" s="9"/>
      <c r="AN13" s="9">
        <v>0</v>
      </c>
      <c r="AO13" s="9"/>
      <c r="AP13" s="9">
        <v>0</v>
      </c>
      <c r="AQ13" s="9"/>
      <c r="AR13" s="9">
        <v>0</v>
      </c>
      <c r="AS13" s="9"/>
      <c r="AT13" s="9">
        <v>0</v>
      </c>
      <c r="AU13" s="9"/>
      <c r="AV13" s="31">
        <f t="shared" si="3"/>
        <v>1070200.03</v>
      </c>
      <c r="AW13" s="9">
        <v>0</v>
      </c>
      <c r="AX13" s="8"/>
      <c r="AY13" s="9">
        <v>0</v>
      </c>
      <c r="AZ13" s="9"/>
      <c r="BA13" s="9">
        <v>1861657.23</v>
      </c>
      <c r="BB13" s="9"/>
      <c r="BC13" s="9">
        <v>0</v>
      </c>
      <c r="BD13" s="9"/>
      <c r="BE13" s="9">
        <v>0</v>
      </c>
      <c r="BF13" s="9"/>
      <c r="BG13" s="9">
        <v>0</v>
      </c>
      <c r="BH13" s="9"/>
      <c r="BI13" s="9">
        <v>0</v>
      </c>
      <c r="BJ13" s="9"/>
      <c r="BK13" s="9">
        <v>0</v>
      </c>
      <c r="BL13" s="9"/>
      <c r="BM13" s="9">
        <v>0</v>
      </c>
      <c r="BN13" s="9"/>
      <c r="BO13" s="9">
        <v>0</v>
      </c>
      <c r="BP13" s="8"/>
      <c r="BQ13" s="31">
        <f t="shared" si="4"/>
        <v>1861657.23</v>
      </c>
      <c r="BR13" s="9">
        <v>0</v>
      </c>
      <c r="BS13" s="8"/>
      <c r="BT13" s="9">
        <v>0</v>
      </c>
      <c r="BU13" s="9"/>
      <c r="BV13" s="9">
        <v>1665846.72</v>
      </c>
      <c r="BW13" s="9"/>
      <c r="BX13" s="9">
        <v>0</v>
      </c>
      <c r="BY13" s="9"/>
      <c r="BZ13" s="9">
        <v>0</v>
      </c>
      <c r="CA13" s="9"/>
      <c r="CB13" s="9">
        <v>0</v>
      </c>
      <c r="CC13" s="9"/>
      <c r="CD13" s="9">
        <v>0</v>
      </c>
      <c r="CE13" s="9"/>
      <c r="CF13" s="9">
        <v>0</v>
      </c>
      <c r="CG13" s="9"/>
      <c r="CH13" s="9">
        <v>0</v>
      </c>
      <c r="CI13" s="9"/>
      <c r="CJ13" s="9">
        <v>0</v>
      </c>
      <c r="CK13" s="8"/>
      <c r="CL13" s="31">
        <f t="shared" si="6"/>
        <v>1665846.72</v>
      </c>
      <c r="CM13" s="9">
        <v>0</v>
      </c>
      <c r="CN13" s="8"/>
      <c r="CO13" s="9">
        <v>0</v>
      </c>
      <c r="CP13" s="9"/>
      <c r="CQ13" s="9">
        <v>1539300.26</v>
      </c>
      <c r="CR13" s="9"/>
      <c r="CS13" s="9">
        <v>0</v>
      </c>
      <c r="CT13" s="9"/>
      <c r="CU13" s="9">
        <v>0</v>
      </c>
      <c r="CV13" s="9"/>
      <c r="CW13" s="9">
        <v>0</v>
      </c>
      <c r="CX13" s="9"/>
      <c r="CY13" s="9">
        <v>0</v>
      </c>
      <c r="CZ13" s="9"/>
      <c r="DA13" s="9">
        <v>0</v>
      </c>
      <c r="DB13" s="9"/>
      <c r="DC13" s="9">
        <v>0</v>
      </c>
      <c r="DD13" s="9"/>
      <c r="DE13" s="9">
        <v>0</v>
      </c>
      <c r="DF13" s="8"/>
      <c r="DG13" s="31">
        <f t="shared" si="8"/>
        <v>1539300.26</v>
      </c>
      <c r="DH13" s="9">
        <v>0</v>
      </c>
      <c r="DI13" s="8"/>
      <c r="DJ13" s="9">
        <v>0</v>
      </c>
      <c r="DK13" s="9"/>
      <c r="DL13" s="9">
        <v>952088.77</v>
      </c>
      <c r="DM13" s="9"/>
      <c r="DN13" s="9">
        <v>0</v>
      </c>
      <c r="DO13" s="9"/>
      <c r="DP13" s="9">
        <v>0</v>
      </c>
      <c r="DQ13" s="9"/>
      <c r="DR13" s="9">
        <v>0</v>
      </c>
      <c r="DS13" s="9"/>
      <c r="DT13" s="9">
        <v>0</v>
      </c>
      <c r="DU13" s="9"/>
      <c r="DV13" s="9">
        <v>0</v>
      </c>
      <c r="DW13" s="9"/>
      <c r="DX13" s="9">
        <v>0</v>
      </c>
      <c r="DY13" s="8"/>
      <c r="DZ13" s="9">
        <v>0</v>
      </c>
      <c r="EA13" s="9"/>
      <c r="EB13" s="9">
        <v>0</v>
      </c>
      <c r="EC13" s="9"/>
      <c r="ED13" s="31">
        <f t="shared" si="10"/>
        <v>952088.77</v>
      </c>
      <c r="EE13" s="9">
        <v>0</v>
      </c>
      <c r="EF13" s="8"/>
      <c r="EG13" s="9">
        <v>0</v>
      </c>
      <c r="EH13" s="9"/>
      <c r="EI13" s="9">
        <v>2194008.13</v>
      </c>
      <c r="EJ13" s="9"/>
      <c r="EK13" s="9">
        <v>0</v>
      </c>
      <c r="EL13" s="9"/>
      <c r="EM13" s="9">
        <v>0</v>
      </c>
      <c r="EN13" s="9"/>
      <c r="EO13" s="9">
        <v>0</v>
      </c>
      <c r="EP13" s="9"/>
      <c r="EQ13" s="9">
        <v>0</v>
      </c>
      <c r="ER13" s="9"/>
      <c r="ES13" s="9">
        <v>0</v>
      </c>
      <c r="ET13" s="9"/>
      <c r="EU13" s="9">
        <v>0</v>
      </c>
      <c r="EV13" s="9"/>
      <c r="EW13" s="9">
        <v>0</v>
      </c>
      <c r="EX13" s="9"/>
      <c r="EY13" s="9">
        <v>0</v>
      </c>
      <c r="EZ13" s="31">
        <f t="shared" si="12"/>
        <v>2194008.13</v>
      </c>
      <c r="FA13" s="9">
        <v>0</v>
      </c>
      <c r="FB13" s="8"/>
      <c r="FC13" s="9">
        <v>0</v>
      </c>
      <c r="FD13" s="8"/>
      <c r="FE13" s="9">
        <v>1731881.83</v>
      </c>
      <c r="FF13" s="9"/>
      <c r="FG13" s="9">
        <v>0</v>
      </c>
      <c r="FH13" s="9"/>
      <c r="FI13" s="9">
        <v>0</v>
      </c>
      <c r="FJ13" s="9"/>
      <c r="FK13" s="9">
        <v>0</v>
      </c>
      <c r="FL13" s="9"/>
      <c r="FM13" s="9">
        <v>0</v>
      </c>
      <c r="FN13" s="9"/>
      <c r="FO13" s="9">
        <v>0</v>
      </c>
      <c r="FP13" s="9"/>
      <c r="FQ13" s="9">
        <v>0</v>
      </c>
      <c r="FR13" s="9"/>
      <c r="FS13" s="9">
        <v>0</v>
      </c>
      <c r="FT13" s="9"/>
      <c r="FU13" s="9">
        <v>0</v>
      </c>
      <c r="FV13" s="31">
        <f t="shared" si="14"/>
        <v>1731881.83</v>
      </c>
      <c r="FW13" s="9">
        <v>0</v>
      </c>
      <c r="FX13" s="8"/>
      <c r="FY13" s="9">
        <v>0</v>
      </c>
      <c r="FZ13" s="9"/>
      <c r="GA13" s="9">
        <v>1982853.57</v>
      </c>
      <c r="GB13" s="9"/>
      <c r="GC13" s="9">
        <v>0</v>
      </c>
      <c r="GD13" s="9"/>
      <c r="GE13" s="9">
        <v>0</v>
      </c>
      <c r="GF13" s="9"/>
      <c r="GG13" s="9">
        <v>0</v>
      </c>
      <c r="GH13" s="9"/>
      <c r="GI13" s="9">
        <v>0</v>
      </c>
      <c r="GJ13" s="9"/>
      <c r="GK13" s="9">
        <v>0</v>
      </c>
      <c r="GL13" s="9"/>
      <c r="GM13" s="9">
        <v>0</v>
      </c>
      <c r="GN13" s="9"/>
      <c r="GO13" s="9">
        <v>0</v>
      </c>
      <c r="GP13" s="9"/>
      <c r="GQ13" s="9">
        <v>0</v>
      </c>
      <c r="GR13" s="8"/>
      <c r="GS13" s="31">
        <f t="shared" si="16"/>
        <v>1982853.57</v>
      </c>
      <c r="GT13" s="9">
        <v>0</v>
      </c>
      <c r="GU13" s="8"/>
      <c r="GV13" s="9">
        <v>0</v>
      </c>
      <c r="GW13" s="8"/>
      <c r="GX13" s="9">
        <v>2032302.52</v>
      </c>
      <c r="GY13" s="9"/>
      <c r="GZ13" s="9">
        <v>0</v>
      </c>
      <c r="HA13" s="9"/>
      <c r="HB13" s="9">
        <v>0</v>
      </c>
      <c r="HC13" s="9"/>
      <c r="HD13" s="9">
        <v>0</v>
      </c>
      <c r="HE13" s="9"/>
      <c r="HF13" s="9">
        <v>0</v>
      </c>
      <c r="HG13" s="9"/>
      <c r="HH13" s="9">
        <v>0</v>
      </c>
      <c r="HI13" s="9"/>
      <c r="HJ13" s="9">
        <v>0</v>
      </c>
      <c r="HK13" s="9"/>
      <c r="HL13" s="9">
        <v>0</v>
      </c>
      <c r="HM13" s="9"/>
      <c r="HN13" s="9">
        <v>0</v>
      </c>
      <c r="HO13" s="8"/>
      <c r="HP13" s="31">
        <f t="shared" si="18"/>
        <v>2032302.52</v>
      </c>
      <c r="HQ13" s="9">
        <v>0</v>
      </c>
      <c r="HR13" s="8"/>
      <c r="HS13" s="9">
        <v>0</v>
      </c>
      <c r="HT13" s="8"/>
      <c r="HU13" s="9">
        <v>2443220.66</v>
      </c>
      <c r="HV13" s="9"/>
      <c r="HW13" s="9">
        <v>-25551.97</v>
      </c>
      <c r="HX13" s="9"/>
      <c r="HY13" s="9">
        <v>0</v>
      </c>
      <c r="HZ13" s="9"/>
      <c r="IA13" s="9">
        <v>0</v>
      </c>
      <c r="IB13" s="9"/>
      <c r="IC13" s="9">
        <v>0</v>
      </c>
      <c r="ID13" s="9"/>
      <c r="IE13" s="9">
        <v>0</v>
      </c>
      <c r="IF13" s="9"/>
      <c r="IG13" s="9">
        <v>0</v>
      </c>
      <c r="IH13" s="9"/>
      <c r="II13" s="9">
        <v>0</v>
      </c>
      <c r="IJ13" s="9"/>
      <c r="IK13" s="9">
        <v>0</v>
      </c>
      <c r="IL13" s="9"/>
      <c r="IM13" s="9">
        <v>0</v>
      </c>
      <c r="IN13" s="9"/>
      <c r="IO13" s="31">
        <f>SUM(HQ13:IN13)</f>
        <v>2417668.69</v>
      </c>
      <c r="IP13" s="9">
        <v>0</v>
      </c>
      <c r="IQ13" s="8"/>
      <c r="IR13" s="9">
        <v>0</v>
      </c>
      <c r="IS13" s="8"/>
      <c r="IT13" s="9">
        <v>2089052.04</v>
      </c>
      <c r="IU13" s="9"/>
      <c r="IV13" s="9">
        <v>25704.97</v>
      </c>
      <c r="IW13" s="9"/>
      <c r="IX13" s="9">
        <v>0</v>
      </c>
      <c r="IY13" s="9"/>
      <c r="IZ13" s="9">
        <v>0</v>
      </c>
      <c r="JA13" s="9"/>
      <c r="JB13" s="9">
        <v>0</v>
      </c>
      <c r="JC13" s="9"/>
      <c r="JD13" s="9">
        <v>0</v>
      </c>
      <c r="JE13" s="9"/>
      <c r="JF13" s="9">
        <v>0</v>
      </c>
      <c r="JG13" s="9"/>
      <c r="JH13" s="9">
        <v>0</v>
      </c>
      <c r="JI13" s="9"/>
      <c r="JJ13" s="9">
        <v>0</v>
      </c>
      <c r="JK13" s="9"/>
      <c r="JL13" s="9">
        <v>0</v>
      </c>
      <c r="JM13" s="9"/>
      <c r="JN13" s="31">
        <f t="shared" si="22"/>
        <v>2114757.0100000002</v>
      </c>
      <c r="JO13" s="9">
        <v>966673</v>
      </c>
      <c r="JP13" s="9"/>
      <c r="JQ13" s="9">
        <f>HW13+IV13</f>
        <v>153</v>
      </c>
      <c r="JR13" s="9"/>
      <c r="JS13" s="9">
        <f>P13+AL13+CB13+CW13+DR13+FK13+GG13+HD13+IC13+JB13+EO13</f>
        <v>0</v>
      </c>
      <c r="JT13" s="9"/>
      <c r="JU13" s="9">
        <f>AT13+X13+BO13+CJ13+DE13+EB13+EY13+FU13+GQ13+HN13+IM13+JL13</f>
        <v>0</v>
      </c>
      <c r="JV13" s="9"/>
      <c r="JW13" s="72">
        <f t="shared" ref="JW13:JW76" si="25">SUM(JO13:JV13)</f>
        <v>966826</v>
      </c>
      <c r="JX13" s="9"/>
      <c r="JY13" s="9">
        <f>F13+Z13+AW13+BR13+CM13+DH13+EE13+FA13+FW13+GT13+HQ13+IP13</f>
        <v>0</v>
      </c>
      <c r="JZ13" s="8"/>
      <c r="KA13" s="9">
        <f>H13+AB13+AY13+BT13+CO13+DJ13+EG13+FC13+FY13+GV13+HS13+IR13</f>
        <v>0</v>
      </c>
      <c r="KB13" s="9"/>
      <c r="KC13" s="9">
        <f>J13+AD13+BA13+BV13+CQ13+DL13+EI13+FE13+GA13+GX13+IT13+HU13-JO13</f>
        <v>19786175.720000003</v>
      </c>
      <c r="KD13" s="9"/>
      <c r="KE13" s="9">
        <f>L13+AH13+BC13+BX13+CS13+DN13+EK13+FG13+GC13+GZ13+HY13+IX13</f>
        <v>0</v>
      </c>
      <c r="KF13" s="9"/>
      <c r="KG13" s="9">
        <f>N13+AJ13+BZ13+CU13+DP13+EM13+FI13+GE13+HB13+IA13+IZ13</f>
        <v>0</v>
      </c>
      <c r="KH13" s="9"/>
      <c r="KI13" s="9">
        <f>R13+AN13+BI13+CD13+CY13+DT13+EQ13+FM13+GI13+HF13+IE13+JD13</f>
        <v>0</v>
      </c>
      <c r="KJ13" s="9"/>
      <c r="KK13" s="9">
        <f>DV13+ES13+FO13+GK13+HH13+IG13+JF13</f>
        <v>0</v>
      </c>
      <c r="KL13" s="9"/>
      <c r="KM13" s="9">
        <f>T13+AP13+BK13+CF13+DA13+DX13+EU13+FQ13+GM13+HJ13+II13+JH13</f>
        <v>0</v>
      </c>
      <c r="KN13" s="9"/>
      <c r="KO13" s="9">
        <f>AR13+V13+BM13+CH13+DC13+DZ13+EW13+FS13+GO13+HL13+IK13+JJ13</f>
        <v>0</v>
      </c>
      <c r="KP13" s="9"/>
      <c r="KQ13" s="31">
        <f t="shared" si="24"/>
        <v>20753001.720000003</v>
      </c>
      <c r="KR13" s="9"/>
      <c r="KS13" s="31">
        <v>18207601.620000001</v>
      </c>
      <c r="KT13" s="9"/>
      <c r="KU13" s="40"/>
      <c r="KV13" s="14"/>
    </row>
    <row r="14" spans="1:308" x14ac:dyDescent="0.2">
      <c r="A14" s="74">
        <v>1</v>
      </c>
      <c r="B14" s="40" t="s">
        <v>56</v>
      </c>
      <c r="C14" s="11" t="s">
        <v>57</v>
      </c>
      <c r="E14" s="8"/>
      <c r="F14" s="9">
        <v>0</v>
      </c>
      <c r="G14" s="8"/>
      <c r="H14" s="9">
        <v>0</v>
      </c>
      <c r="I14" s="8"/>
      <c r="J14" s="9">
        <v>0</v>
      </c>
      <c r="K14" s="9"/>
      <c r="L14" s="9">
        <v>457074.13</v>
      </c>
      <c r="M14" s="9"/>
      <c r="N14" s="9">
        <v>0</v>
      </c>
      <c r="O14" s="9"/>
      <c r="P14" s="9">
        <v>0</v>
      </c>
      <c r="Q14" s="9"/>
      <c r="R14" s="9">
        <v>0</v>
      </c>
      <c r="S14" s="9"/>
      <c r="T14" s="9">
        <v>16368.79</v>
      </c>
      <c r="U14" s="9"/>
      <c r="V14" s="9">
        <v>0</v>
      </c>
      <c r="W14" s="9"/>
      <c r="X14" s="9">
        <v>0</v>
      </c>
      <c r="Y14" s="31">
        <f t="shared" si="1"/>
        <v>473442.92</v>
      </c>
      <c r="Z14" s="9">
        <v>0</v>
      </c>
      <c r="AA14" s="8"/>
      <c r="AB14" s="9">
        <v>0</v>
      </c>
      <c r="AC14" s="8"/>
      <c r="AD14" s="9">
        <v>0</v>
      </c>
      <c r="AE14" s="9"/>
      <c r="AF14" s="9">
        <v>0</v>
      </c>
      <c r="AG14" s="9"/>
      <c r="AH14" s="9">
        <v>548517</v>
      </c>
      <c r="AI14" s="9"/>
      <c r="AJ14" s="9">
        <v>0</v>
      </c>
      <c r="AK14" s="9"/>
      <c r="AL14" s="9">
        <v>0</v>
      </c>
      <c r="AM14" s="9"/>
      <c r="AN14" s="9">
        <v>851.88</v>
      </c>
      <c r="AO14" s="9"/>
      <c r="AP14" s="9">
        <v>18928.79</v>
      </c>
      <c r="AQ14" s="9"/>
      <c r="AR14" s="9">
        <v>0</v>
      </c>
      <c r="AS14" s="9"/>
      <c r="AT14" s="9">
        <v>0</v>
      </c>
      <c r="AU14" s="9"/>
      <c r="AV14" s="31">
        <f t="shared" si="3"/>
        <v>568297.67000000004</v>
      </c>
      <c r="AW14" s="9">
        <v>0</v>
      </c>
      <c r="AX14" s="8"/>
      <c r="AY14" s="9">
        <v>0</v>
      </c>
      <c r="AZ14" s="9"/>
      <c r="BA14" s="9">
        <v>0</v>
      </c>
      <c r="BB14" s="9"/>
      <c r="BC14" s="9">
        <v>2423659.73</v>
      </c>
      <c r="BD14" s="9"/>
      <c r="BE14" s="9">
        <v>0</v>
      </c>
      <c r="BF14" s="9"/>
      <c r="BG14" s="9">
        <v>0</v>
      </c>
      <c r="BH14" s="9"/>
      <c r="BI14" s="9">
        <v>2310</v>
      </c>
      <c r="BJ14" s="9"/>
      <c r="BK14" s="9">
        <v>134376.38</v>
      </c>
      <c r="BL14" s="9"/>
      <c r="BM14" s="9">
        <v>0</v>
      </c>
      <c r="BN14" s="9"/>
      <c r="BO14" s="9">
        <v>0</v>
      </c>
      <c r="BP14" s="8"/>
      <c r="BQ14" s="31">
        <f t="shared" si="4"/>
        <v>2560346.11</v>
      </c>
      <c r="BR14" s="9">
        <v>0</v>
      </c>
      <c r="BS14" s="8"/>
      <c r="BT14" s="9">
        <v>0</v>
      </c>
      <c r="BU14" s="9"/>
      <c r="BV14" s="9">
        <v>0</v>
      </c>
      <c r="BW14" s="9"/>
      <c r="BX14" s="9">
        <v>138434.94</v>
      </c>
      <c r="BY14" s="9"/>
      <c r="BZ14" s="9">
        <v>255349.33</v>
      </c>
      <c r="CA14" s="9"/>
      <c r="CB14" s="9">
        <v>0</v>
      </c>
      <c r="CC14" s="9"/>
      <c r="CD14" s="9">
        <v>2200</v>
      </c>
      <c r="CE14" s="9"/>
      <c r="CF14" s="9">
        <v>206.2</v>
      </c>
      <c r="CG14" s="9"/>
      <c r="CH14" s="9">
        <v>0</v>
      </c>
      <c r="CI14" s="9"/>
      <c r="CJ14" s="9">
        <v>0</v>
      </c>
      <c r="CK14" s="8"/>
      <c r="CL14" s="31">
        <f t="shared" si="6"/>
        <v>396190.47000000003</v>
      </c>
      <c r="CM14" s="9">
        <v>0</v>
      </c>
      <c r="CN14" s="8"/>
      <c r="CO14" s="9">
        <v>0</v>
      </c>
      <c r="CP14" s="9"/>
      <c r="CQ14" s="9">
        <v>0</v>
      </c>
      <c r="CR14" s="9"/>
      <c r="CS14" s="9">
        <v>-6420.71</v>
      </c>
      <c r="CT14" s="9"/>
      <c r="CU14" s="9">
        <v>376788.54</v>
      </c>
      <c r="CV14" s="9"/>
      <c r="CW14" s="9">
        <v>131714.21</v>
      </c>
      <c r="CX14" s="9"/>
      <c r="CY14" s="9">
        <v>2200</v>
      </c>
      <c r="CZ14" s="9"/>
      <c r="DA14" s="9">
        <v>0</v>
      </c>
      <c r="DB14" s="9"/>
      <c r="DC14" s="9">
        <v>0</v>
      </c>
      <c r="DD14" s="9"/>
      <c r="DE14" s="9">
        <v>0</v>
      </c>
      <c r="DF14" s="8"/>
      <c r="DG14" s="31">
        <f t="shared" si="8"/>
        <v>504282.03999999992</v>
      </c>
      <c r="DH14" s="9">
        <v>0</v>
      </c>
      <c r="DI14" s="8"/>
      <c r="DJ14" s="9">
        <v>0</v>
      </c>
      <c r="DK14" s="9"/>
      <c r="DL14" s="9">
        <v>0</v>
      </c>
      <c r="DM14" s="9"/>
      <c r="DN14" s="9">
        <v>-17535.91</v>
      </c>
      <c r="DO14" s="9"/>
      <c r="DP14" s="9">
        <v>296464.69</v>
      </c>
      <c r="DQ14" s="9"/>
      <c r="DR14" s="9">
        <v>262135.53</v>
      </c>
      <c r="DS14" s="9"/>
      <c r="DT14" s="9">
        <v>2335</v>
      </c>
      <c r="DU14" s="9"/>
      <c r="DV14" s="9">
        <v>42</v>
      </c>
      <c r="DW14" s="9"/>
      <c r="DX14" s="9">
        <v>1100</v>
      </c>
      <c r="DY14" s="8"/>
      <c r="DZ14" s="9">
        <v>0</v>
      </c>
      <c r="EA14" s="9"/>
      <c r="EB14" s="9">
        <v>0</v>
      </c>
      <c r="EC14" s="9"/>
      <c r="ED14" s="31">
        <f t="shared" si="10"/>
        <v>544541.31000000006</v>
      </c>
      <c r="EE14" s="9">
        <v>0</v>
      </c>
      <c r="EF14" s="8"/>
      <c r="EG14" s="9">
        <v>0</v>
      </c>
      <c r="EH14" s="9"/>
      <c r="EI14" s="9">
        <v>0</v>
      </c>
      <c r="EJ14" s="9"/>
      <c r="EK14" s="9">
        <v>0</v>
      </c>
      <c r="EL14" s="9"/>
      <c r="EM14" s="9">
        <v>315328.45</v>
      </c>
      <c r="EN14" s="9"/>
      <c r="EO14" s="9">
        <v>256000</v>
      </c>
      <c r="EP14" s="9"/>
      <c r="EQ14" s="9">
        <v>2847.58</v>
      </c>
      <c r="ER14" s="9"/>
      <c r="ES14" s="9">
        <v>60</v>
      </c>
      <c r="ET14" s="9"/>
      <c r="EU14" s="9">
        <v>19668.79</v>
      </c>
      <c r="EV14" s="9"/>
      <c r="EW14" s="9">
        <v>0</v>
      </c>
      <c r="EX14" s="9"/>
      <c r="EY14" s="9">
        <v>0</v>
      </c>
      <c r="EZ14" s="31">
        <f t="shared" si="12"/>
        <v>593904.81999999995</v>
      </c>
      <c r="FA14" s="9">
        <v>0</v>
      </c>
      <c r="FB14" s="8"/>
      <c r="FC14" s="9">
        <v>0</v>
      </c>
      <c r="FD14" s="8"/>
      <c r="FE14" s="9">
        <v>0</v>
      </c>
      <c r="FF14" s="9"/>
      <c r="FG14" s="9">
        <v>0</v>
      </c>
      <c r="FH14" s="9"/>
      <c r="FI14" s="9">
        <v>512747.17</v>
      </c>
      <c r="FJ14" s="9"/>
      <c r="FK14" s="9">
        <v>50300</v>
      </c>
      <c r="FL14" s="9"/>
      <c r="FM14" s="9">
        <v>8335</v>
      </c>
      <c r="FN14" s="9"/>
      <c r="FO14" s="9">
        <v>30</v>
      </c>
      <c r="FP14" s="9"/>
      <c r="FQ14" s="9">
        <v>85771.04</v>
      </c>
      <c r="FR14" s="9"/>
      <c r="FS14" s="9">
        <v>0</v>
      </c>
      <c r="FT14" s="9"/>
      <c r="FU14" s="9">
        <v>0</v>
      </c>
      <c r="FV14" s="31">
        <f t="shared" si="14"/>
        <v>657183.21</v>
      </c>
      <c r="FW14" s="9">
        <v>0</v>
      </c>
      <c r="FX14" s="8"/>
      <c r="FY14" s="9">
        <v>0</v>
      </c>
      <c r="FZ14" s="9"/>
      <c r="GA14" s="9">
        <v>0</v>
      </c>
      <c r="GB14" s="9"/>
      <c r="GC14" s="9">
        <v>0</v>
      </c>
      <c r="GD14" s="9"/>
      <c r="GE14" s="9">
        <v>600735.07999999996</v>
      </c>
      <c r="GF14" s="9"/>
      <c r="GG14" s="9">
        <v>149500</v>
      </c>
      <c r="GH14" s="9"/>
      <c r="GI14" s="9">
        <v>8345.4500000000007</v>
      </c>
      <c r="GJ14" s="9"/>
      <c r="GK14" s="9">
        <v>9715</v>
      </c>
      <c r="GL14" s="9"/>
      <c r="GM14" s="9">
        <v>77071.789999999994</v>
      </c>
      <c r="GN14" s="9"/>
      <c r="GO14" s="9">
        <v>0</v>
      </c>
      <c r="GP14" s="9"/>
      <c r="GQ14" s="9">
        <v>0</v>
      </c>
      <c r="GR14" s="8"/>
      <c r="GS14" s="31">
        <f t="shared" si="16"/>
        <v>845367.32</v>
      </c>
      <c r="GT14" s="9">
        <v>0</v>
      </c>
      <c r="GU14" s="8"/>
      <c r="GV14" s="9">
        <v>0</v>
      </c>
      <c r="GW14" s="8"/>
      <c r="GX14" s="9">
        <v>0</v>
      </c>
      <c r="GY14" s="9"/>
      <c r="GZ14" s="9">
        <v>0</v>
      </c>
      <c r="HA14" s="9"/>
      <c r="HB14" s="9">
        <v>735964.57</v>
      </c>
      <c r="HC14" s="9"/>
      <c r="HD14" s="9">
        <v>241549.74</v>
      </c>
      <c r="HE14" s="9"/>
      <c r="HF14" s="9">
        <v>7721.63</v>
      </c>
      <c r="HG14" s="9"/>
      <c r="HH14" s="9">
        <v>56594.66</v>
      </c>
      <c r="HI14" s="9"/>
      <c r="HJ14" s="9">
        <v>-3245.63</v>
      </c>
      <c r="HK14" s="9"/>
      <c r="HL14" s="9">
        <v>0</v>
      </c>
      <c r="HM14" s="9"/>
      <c r="HN14" s="9">
        <v>0</v>
      </c>
      <c r="HO14" s="8"/>
      <c r="HP14" s="31">
        <f t="shared" si="18"/>
        <v>1038584.97</v>
      </c>
      <c r="HQ14" s="9">
        <v>0</v>
      </c>
      <c r="HR14" s="8"/>
      <c r="HS14" s="9">
        <v>0</v>
      </c>
      <c r="HT14" s="8"/>
      <c r="HU14" s="9">
        <v>0</v>
      </c>
      <c r="HV14" s="9"/>
      <c r="HW14" s="9">
        <v>0</v>
      </c>
      <c r="HX14" s="9"/>
      <c r="HY14" s="9">
        <v>0</v>
      </c>
      <c r="HZ14" s="9"/>
      <c r="IA14" s="9">
        <v>629516.12</v>
      </c>
      <c r="IB14" s="9"/>
      <c r="IC14" s="9">
        <v>75500</v>
      </c>
      <c r="ID14" s="9"/>
      <c r="IE14" s="9">
        <v>2962.48</v>
      </c>
      <c r="IF14" s="9"/>
      <c r="IG14" s="9">
        <v>25505.88</v>
      </c>
      <c r="IH14" s="9"/>
      <c r="II14" s="9">
        <v>0</v>
      </c>
      <c r="IJ14" s="9"/>
      <c r="IK14" s="9">
        <v>0</v>
      </c>
      <c r="IL14" s="9"/>
      <c r="IM14" s="9">
        <v>0</v>
      </c>
      <c r="IN14" s="9"/>
      <c r="IO14" s="31">
        <f>SUM(HQ14:IN14)</f>
        <v>733484.48</v>
      </c>
      <c r="IP14" s="9">
        <v>0</v>
      </c>
      <c r="IQ14" s="8"/>
      <c r="IR14" s="9">
        <v>0</v>
      </c>
      <c r="IS14" s="8"/>
      <c r="IT14" s="9">
        <v>0</v>
      </c>
      <c r="IU14" s="9"/>
      <c r="IV14" s="9">
        <v>0</v>
      </c>
      <c r="IW14" s="9"/>
      <c r="IX14" s="9">
        <v>0</v>
      </c>
      <c r="IY14" s="9"/>
      <c r="IZ14" s="9">
        <v>1120726.52</v>
      </c>
      <c r="JA14" s="9"/>
      <c r="JB14" s="9">
        <v>81300</v>
      </c>
      <c r="JC14" s="9"/>
      <c r="JD14" s="9">
        <v>30633.22</v>
      </c>
      <c r="JE14" s="9"/>
      <c r="JF14" s="9">
        <v>84485.9</v>
      </c>
      <c r="JG14" s="9"/>
      <c r="JH14" s="9">
        <v>0</v>
      </c>
      <c r="JI14" s="9"/>
      <c r="JJ14" s="9">
        <v>0</v>
      </c>
      <c r="JK14" s="9"/>
      <c r="JL14" s="9">
        <v>0</v>
      </c>
      <c r="JM14" s="9"/>
      <c r="JN14" s="31">
        <f t="shared" si="22"/>
        <v>1317145.6399999999</v>
      </c>
      <c r="JO14" s="9">
        <v>0</v>
      </c>
      <c r="JP14" s="9"/>
      <c r="JQ14" s="9">
        <f t="shared" ref="JQ14:JQ15" si="26">HW14+IV14</f>
        <v>0</v>
      </c>
      <c r="JR14" s="9"/>
      <c r="JS14" s="9">
        <f>P14+AL14+CB14+CW14+DR14+FK14+GG14+HD14+IC14+JB14+EO14</f>
        <v>1247999.48</v>
      </c>
      <c r="JT14" s="9"/>
      <c r="JU14" s="9">
        <f>AT14+X14+BO14+CJ14+DE14+EB14+EY14+FU14+GQ14+HN14+IM14+JL14</f>
        <v>0</v>
      </c>
      <c r="JV14" s="9"/>
      <c r="JW14" s="72">
        <f t="shared" si="25"/>
        <v>1247999.48</v>
      </c>
      <c r="JX14" s="9"/>
      <c r="JY14" s="9">
        <f>F14+Z14+AW14+BR14+CM14+DH14+EE14+FA14+FW14+GT14+HQ14+IP14</f>
        <v>0</v>
      </c>
      <c r="JZ14" s="8"/>
      <c r="KA14" s="9">
        <f>H14+AB14+AY14+BT14+CO14+DJ14+EG14+FC14+FY14+GV14+HS14+IR14</f>
        <v>0</v>
      </c>
      <c r="KB14" s="9"/>
      <c r="KC14" s="9">
        <f>J14+AD14+BA14+BV14+CQ14+DL14+EI14+FE14+GA14+GX14+IT14+HU14</f>
        <v>0</v>
      </c>
      <c r="KD14" s="9"/>
      <c r="KE14" s="9">
        <f>L14+AH14+BC14+BX14+CS14+DN14+EK14+FG14+GC14+GZ14+HY14+IX14</f>
        <v>3543729.1799999997</v>
      </c>
      <c r="KF14" s="9"/>
      <c r="KG14" s="9">
        <f t="shared" ref="KG14:KG15" si="27">N14+AJ14+BZ14+CU14+DP14+EM14+FI14+GE14+HB14+IA14+IZ14</f>
        <v>4843620.47</v>
      </c>
      <c r="KH14" s="9"/>
      <c r="KI14" s="9">
        <f t="shared" ref="KI14" si="28">R14+AN14+BI14+CD14+CY14+DT14+EQ14+FM14+GI14+HF14+IE14+JD14</f>
        <v>70742.240000000005</v>
      </c>
      <c r="KJ14" s="9"/>
      <c r="KK14" s="9">
        <f t="shared" ref="KK14:KK15" si="29">DV14+ES14+FO14+GK14+HH14+IG14+JF14</f>
        <v>176433.44</v>
      </c>
      <c r="KL14" s="9"/>
      <c r="KM14" s="9">
        <f t="shared" ref="KM14:KM15" si="30">T14+AP14+BK14+CF14+DA14+DX14+EU14+FQ14+GM14+HJ14+II14+JH14</f>
        <v>350246.15</v>
      </c>
      <c r="KN14" s="9"/>
      <c r="KO14" s="9">
        <f>AR14+V14+BM14+CH14+DC14+DZ14+EW14+FS14+GO14+HL14+IK14+JJ14</f>
        <v>0</v>
      </c>
      <c r="KP14" s="9"/>
      <c r="KQ14" s="31">
        <f t="shared" si="24"/>
        <v>10232770.959999999</v>
      </c>
      <c r="KR14" s="9"/>
      <c r="KS14" s="31">
        <v>7932850.6500000004</v>
      </c>
      <c r="KT14" s="9"/>
      <c r="KU14" s="40"/>
      <c r="KV14" s="14"/>
    </row>
    <row r="15" spans="1:308" x14ac:dyDescent="0.2">
      <c r="A15" s="74">
        <v>1</v>
      </c>
      <c r="B15" s="40" t="s">
        <v>58</v>
      </c>
      <c r="C15" s="11" t="s">
        <v>59</v>
      </c>
      <c r="E15" s="8"/>
      <c r="F15" s="9">
        <v>27226.21</v>
      </c>
      <c r="G15" s="8"/>
      <c r="H15" s="9">
        <v>0</v>
      </c>
      <c r="I15" s="8"/>
      <c r="J15" s="9">
        <v>9001.02</v>
      </c>
      <c r="K15" s="9"/>
      <c r="L15" s="9">
        <v>13733.22</v>
      </c>
      <c r="M15" s="9"/>
      <c r="N15" s="9">
        <v>0</v>
      </c>
      <c r="O15" s="9"/>
      <c r="P15" s="9">
        <v>0</v>
      </c>
      <c r="Q15" s="9"/>
      <c r="R15" s="9">
        <v>0</v>
      </c>
      <c r="S15" s="9"/>
      <c r="T15" s="9">
        <v>0</v>
      </c>
      <c r="U15" s="9"/>
      <c r="V15" s="9">
        <v>0</v>
      </c>
      <c r="W15" s="9"/>
      <c r="X15" s="9">
        <v>0</v>
      </c>
      <c r="Y15" s="31">
        <f t="shared" si="1"/>
        <v>49960.45</v>
      </c>
      <c r="Z15" s="9">
        <v>27226.99</v>
      </c>
      <c r="AA15" s="8"/>
      <c r="AB15" s="9">
        <v>0</v>
      </c>
      <c r="AC15" s="8"/>
      <c r="AD15" s="9">
        <v>8951.23</v>
      </c>
      <c r="AE15" s="9"/>
      <c r="AF15" s="9">
        <v>0</v>
      </c>
      <c r="AG15" s="9"/>
      <c r="AH15" s="9">
        <v>14067.46</v>
      </c>
      <c r="AI15" s="9"/>
      <c r="AJ15" s="9">
        <v>0</v>
      </c>
      <c r="AK15" s="9"/>
      <c r="AL15" s="9">
        <v>0</v>
      </c>
      <c r="AM15" s="9"/>
      <c r="AN15" s="9">
        <v>52.44</v>
      </c>
      <c r="AO15" s="9"/>
      <c r="AP15" s="9">
        <v>0</v>
      </c>
      <c r="AQ15" s="9"/>
      <c r="AR15" s="9">
        <v>0</v>
      </c>
      <c r="AS15" s="9"/>
      <c r="AT15" s="9">
        <v>0</v>
      </c>
      <c r="AU15" s="9"/>
      <c r="AV15" s="31">
        <f t="shared" si="3"/>
        <v>50298.12</v>
      </c>
      <c r="AW15" s="9">
        <v>27175.919999999998</v>
      </c>
      <c r="AX15" s="8"/>
      <c r="AY15" s="9">
        <v>0</v>
      </c>
      <c r="AZ15" s="9"/>
      <c r="BA15" s="9">
        <v>8951.23</v>
      </c>
      <c r="BB15" s="9"/>
      <c r="BC15" s="9">
        <v>14159.82</v>
      </c>
      <c r="BD15" s="9"/>
      <c r="BE15" s="9">
        <v>0</v>
      </c>
      <c r="BF15" s="9"/>
      <c r="BG15" s="9">
        <v>0</v>
      </c>
      <c r="BH15" s="9"/>
      <c r="BI15" s="9">
        <v>489.58</v>
      </c>
      <c r="BJ15" s="9"/>
      <c r="BK15" s="9">
        <v>0</v>
      </c>
      <c r="BL15" s="9"/>
      <c r="BM15" s="9">
        <v>0</v>
      </c>
      <c r="BN15" s="9"/>
      <c r="BO15" s="9">
        <v>0</v>
      </c>
      <c r="BP15" s="8"/>
      <c r="BQ15" s="31">
        <f t="shared" si="4"/>
        <v>50776.549999999996</v>
      </c>
      <c r="BR15" s="9">
        <v>27167.93</v>
      </c>
      <c r="BS15" s="8"/>
      <c r="BT15" s="9">
        <v>0</v>
      </c>
      <c r="BU15" s="9"/>
      <c r="BV15" s="9">
        <v>9253.9500000000007</v>
      </c>
      <c r="BW15" s="9"/>
      <c r="BX15" s="9">
        <v>18212.990000000002</v>
      </c>
      <c r="BY15" s="9"/>
      <c r="BZ15" s="9">
        <v>0</v>
      </c>
      <c r="CA15" s="9"/>
      <c r="CB15" s="9">
        <v>0</v>
      </c>
      <c r="CC15" s="9"/>
      <c r="CD15" s="9">
        <v>489.58</v>
      </c>
      <c r="CE15" s="9"/>
      <c r="CF15" s="9">
        <v>0</v>
      </c>
      <c r="CG15" s="9"/>
      <c r="CH15" s="9">
        <v>0</v>
      </c>
      <c r="CI15" s="9"/>
      <c r="CJ15" s="9">
        <v>0</v>
      </c>
      <c r="CK15" s="8"/>
      <c r="CL15" s="31">
        <f t="shared" si="6"/>
        <v>55124.450000000012</v>
      </c>
      <c r="CM15" s="9">
        <v>27167.93</v>
      </c>
      <c r="CN15" s="8"/>
      <c r="CO15" s="9">
        <v>0</v>
      </c>
      <c r="CP15" s="9"/>
      <c r="CQ15" s="9">
        <v>9391.77</v>
      </c>
      <c r="CR15" s="9"/>
      <c r="CS15" s="9">
        <v>25559.19</v>
      </c>
      <c r="CT15" s="9"/>
      <c r="CU15" s="9">
        <v>50.99</v>
      </c>
      <c r="CV15" s="9"/>
      <c r="CW15" s="9">
        <v>0</v>
      </c>
      <c r="CX15" s="9"/>
      <c r="CY15" s="9">
        <v>492.46</v>
      </c>
      <c r="CZ15" s="9"/>
      <c r="DA15" s="9">
        <v>0</v>
      </c>
      <c r="DB15" s="9"/>
      <c r="DC15" s="9">
        <v>0</v>
      </c>
      <c r="DD15" s="9"/>
      <c r="DE15" s="9">
        <v>0</v>
      </c>
      <c r="DF15" s="8"/>
      <c r="DG15" s="31">
        <f t="shared" si="8"/>
        <v>62662.34</v>
      </c>
      <c r="DH15" s="9">
        <v>27167.93</v>
      </c>
      <c r="DI15" s="8"/>
      <c r="DJ15" s="9">
        <v>0</v>
      </c>
      <c r="DK15" s="9"/>
      <c r="DL15" s="9">
        <v>10736.14</v>
      </c>
      <c r="DM15" s="9"/>
      <c r="DN15" s="9">
        <v>25559.19</v>
      </c>
      <c r="DO15" s="9"/>
      <c r="DP15" s="9">
        <v>254.61</v>
      </c>
      <c r="DQ15" s="9"/>
      <c r="DR15" s="9">
        <v>0</v>
      </c>
      <c r="DS15" s="9"/>
      <c r="DT15" s="9">
        <v>579.46</v>
      </c>
      <c r="DU15" s="9"/>
      <c r="DV15" s="9">
        <v>0</v>
      </c>
      <c r="DW15" s="9"/>
      <c r="DX15" s="9">
        <v>0</v>
      </c>
      <c r="DY15" s="8"/>
      <c r="DZ15" s="9">
        <v>0</v>
      </c>
      <c r="EA15" s="9"/>
      <c r="EB15" s="9">
        <v>0</v>
      </c>
      <c r="EC15" s="9"/>
      <c r="ED15" s="31">
        <f t="shared" si="10"/>
        <v>64297.329999999994</v>
      </c>
      <c r="EE15" s="9">
        <v>52727.199999999997</v>
      </c>
      <c r="EF15" s="8"/>
      <c r="EG15" s="9">
        <v>0</v>
      </c>
      <c r="EH15" s="9"/>
      <c r="EI15" s="9">
        <v>11151.82</v>
      </c>
      <c r="EJ15" s="9"/>
      <c r="EK15" s="9">
        <v>0</v>
      </c>
      <c r="EL15" s="9"/>
      <c r="EM15" s="9">
        <v>599.54999999999995</v>
      </c>
      <c r="EN15" s="9"/>
      <c r="EO15" s="9">
        <v>0</v>
      </c>
      <c r="EP15" s="9"/>
      <c r="EQ15" s="9">
        <v>579.46</v>
      </c>
      <c r="ER15" s="9"/>
      <c r="ES15" s="9">
        <v>0</v>
      </c>
      <c r="ET15" s="9"/>
      <c r="EU15" s="9">
        <v>0</v>
      </c>
      <c r="EV15" s="9"/>
      <c r="EW15" s="9">
        <v>0</v>
      </c>
      <c r="EX15" s="9"/>
      <c r="EY15" s="9">
        <v>0</v>
      </c>
      <c r="EZ15" s="31">
        <f t="shared" si="12"/>
        <v>65058.03</v>
      </c>
      <c r="FA15" s="9">
        <v>52723.58</v>
      </c>
      <c r="FB15" s="8"/>
      <c r="FC15" s="9">
        <v>0</v>
      </c>
      <c r="FD15" s="8"/>
      <c r="FE15" s="9">
        <v>11297.26</v>
      </c>
      <c r="FF15" s="9"/>
      <c r="FG15" s="9">
        <v>0</v>
      </c>
      <c r="FH15" s="9"/>
      <c r="FI15" s="9">
        <v>1083.3</v>
      </c>
      <c r="FJ15" s="9"/>
      <c r="FK15" s="9">
        <v>0</v>
      </c>
      <c r="FL15" s="9"/>
      <c r="FM15" s="9">
        <v>579.46</v>
      </c>
      <c r="FN15" s="9"/>
      <c r="FO15" s="9">
        <v>0</v>
      </c>
      <c r="FP15" s="9"/>
      <c r="FQ15" s="9">
        <v>0</v>
      </c>
      <c r="FR15" s="9"/>
      <c r="FS15" s="9">
        <v>0</v>
      </c>
      <c r="FT15" s="9"/>
      <c r="FU15" s="9">
        <v>0</v>
      </c>
      <c r="FV15" s="31">
        <f t="shared" si="14"/>
        <v>65683.600000000006</v>
      </c>
      <c r="FW15" s="9">
        <v>52610.46</v>
      </c>
      <c r="FX15" s="8"/>
      <c r="FY15" s="9">
        <v>0</v>
      </c>
      <c r="FZ15" s="9"/>
      <c r="GA15" s="9">
        <v>11532.61</v>
      </c>
      <c r="GB15" s="9"/>
      <c r="GC15" s="9">
        <v>0</v>
      </c>
      <c r="GD15" s="9"/>
      <c r="GE15" s="9">
        <v>1239.26</v>
      </c>
      <c r="GF15" s="9"/>
      <c r="GG15" s="9">
        <v>0</v>
      </c>
      <c r="GH15" s="9"/>
      <c r="GI15" s="9">
        <v>579.46</v>
      </c>
      <c r="GJ15" s="9"/>
      <c r="GK15" s="9">
        <v>0</v>
      </c>
      <c r="GL15" s="9"/>
      <c r="GM15" s="9">
        <v>0</v>
      </c>
      <c r="GN15" s="9"/>
      <c r="GO15" s="9">
        <v>0</v>
      </c>
      <c r="GP15" s="9"/>
      <c r="GQ15" s="9">
        <v>0</v>
      </c>
      <c r="GR15" s="8"/>
      <c r="GS15" s="31">
        <f t="shared" si="16"/>
        <v>65961.790000000008</v>
      </c>
      <c r="GT15" s="9">
        <v>52610.46</v>
      </c>
      <c r="GU15" s="8"/>
      <c r="GV15" s="9">
        <v>0</v>
      </c>
      <c r="GW15" s="8"/>
      <c r="GX15" s="9">
        <v>11642.28</v>
      </c>
      <c r="GY15" s="9"/>
      <c r="GZ15" s="9">
        <v>0</v>
      </c>
      <c r="HA15" s="9"/>
      <c r="HB15" s="9">
        <v>1248.9100000000001</v>
      </c>
      <c r="HC15" s="9"/>
      <c r="HD15" s="9">
        <v>0</v>
      </c>
      <c r="HE15" s="9"/>
      <c r="HF15" s="9">
        <v>579.46</v>
      </c>
      <c r="HG15" s="9"/>
      <c r="HH15" s="9">
        <v>0</v>
      </c>
      <c r="HI15" s="9"/>
      <c r="HJ15" s="9">
        <v>0</v>
      </c>
      <c r="HK15" s="9"/>
      <c r="HL15" s="9">
        <v>0</v>
      </c>
      <c r="HM15" s="9"/>
      <c r="HN15" s="9">
        <v>0</v>
      </c>
      <c r="HO15" s="8"/>
      <c r="HP15" s="31">
        <f t="shared" si="18"/>
        <v>66081.11</v>
      </c>
      <c r="HQ15" s="9">
        <v>52610.46</v>
      </c>
      <c r="HR15" s="8"/>
      <c r="HS15" s="9">
        <v>0</v>
      </c>
      <c r="HT15" s="8"/>
      <c r="HU15" s="9">
        <v>12387.09</v>
      </c>
      <c r="HV15" s="9"/>
      <c r="HW15" s="9">
        <v>0</v>
      </c>
      <c r="HX15" s="9"/>
      <c r="HY15" s="9">
        <v>0</v>
      </c>
      <c r="HZ15" s="9"/>
      <c r="IA15" s="9">
        <v>1464.93</v>
      </c>
      <c r="IB15" s="9"/>
      <c r="IC15" s="9">
        <v>0</v>
      </c>
      <c r="ID15" s="9"/>
      <c r="IE15" s="9">
        <v>579.46</v>
      </c>
      <c r="IF15" s="9"/>
      <c r="IG15" s="9">
        <v>0</v>
      </c>
      <c r="IH15" s="9"/>
      <c r="II15" s="9">
        <v>0</v>
      </c>
      <c r="IJ15" s="9"/>
      <c r="IK15" s="9">
        <v>0</v>
      </c>
      <c r="IL15" s="9"/>
      <c r="IM15" s="9">
        <v>0</v>
      </c>
      <c r="IN15" s="9"/>
      <c r="IO15" s="31">
        <f>SUM(HQ15:IN15)</f>
        <v>67041.94</v>
      </c>
      <c r="IP15" s="9">
        <v>52606.7</v>
      </c>
      <c r="IQ15" s="8"/>
      <c r="IR15" s="9">
        <v>0</v>
      </c>
      <c r="IS15" s="8"/>
      <c r="IT15" s="9">
        <v>13873.13</v>
      </c>
      <c r="IU15" s="9"/>
      <c r="IV15" s="9">
        <v>0</v>
      </c>
      <c r="IW15" s="9"/>
      <c r="IX15" s="9">
        <v>0</v>
      </c>
      <c r="IY15" s="9"/>
      <c r="IZ15" s="9">
        <v>10790.19</v>
      </c>
      <c r="JA15" s="9"/>
      <c r="JB15" s="9">
        <v>0</v>
      </c>
      <c r="JC15" s="9"/>
      <c r="JD15" s="9">
        <v>579.46</v>
      </c>
      <c r="JE15" s="9"/>
      <c r="JF15" s="9">
        <v>0</v>
      </c>
      <c r="JG15" s="9"/>
      <c r="JH15" s="9">
        <v>0</v>
      </c>
      <c r="JI15" s="9"/>
      <c r="JJ15" s="9">
        <v>0</v>
      </c>
      <c r="JK15" s="9"/>
      <c r="JL15" s="9">
        <v>0</v>
      </c>
      <c r="JM15" s="9"/>
      <c r="JN15" s="31">
        <f t="shared" si="22"/>
        <v>77849.48000000001</v>
      </c>
      <c r="JO15" s="9">
        <f>6450.34+1281.8+1281.8</f>
        <v>9013.94</v>
      </c>
      <c r="JP15" s="9"/>
      <c r="JQ15" s="9">
        <f t="shared" si="26"/>
        <v>0</v>
      </c>
      <c r="JR15" s="9"/>
      <c r="JS15" s="9">
        <f>P15+AL15+CB15+CW15+DR15+FK15+GG15+HD15+IC15+JB15+EO15</f>
        <v>0</v>
      </c>
      <c r="JT15" s="9"/>
      <c r="JU15" s="9">
        <f>AT15+X15+BO15+CJ15+DE15+EB15+EY15+FU15+GQ15+HN15+IM15+JL15</f>
        <v>0</v>
      </c>
      <c r="JV15" s="9"/>
      <c r="JW15" s="72">
        <f t="shared" si="25"/>
        <v>9013.94</v>
      </c>
      <c r="JX15" s="9"/>
      <c r="JY15" s="9">
        <f>F15+Z15+AW15+BR15+CM15+DH15+EE15+FA15+FW15+GT15+HQ15+IP15</f>
        <v>479021.77000000008</v>
      </c>
      <c r="JZ15" s="8"/>
      <c r="KA15" s="9">
        <f>H15+AB15+AY15+BT15+CO15+DJ15+EG15+FC15+FY15+GV15+HS15+IR15</f>
        <v>0</v>
      </c>
      <c r="KB15" s="9"/>
      <c r="KC15" s="9">
        <f>J15+AD15+BA15+BV15+CQ15+DL15+EI15+FE15+GA15+GX15+IT15+HU15-JO15</f>
        <v>119155.59</v>
      </c>
      <c r="KD15" s="9"/>
      <c r="KE15" s="9">
        <f>L15+AH15+BC15+BX15+CS15+DN15+EK15+FG15+GC15+GZ15+HY15+IX15</f>
        <v>111291.87000000001</v>
      </c>
      <c r="KF15" s="9"/>
      <c r="KG15" s="9">
        <f t="shared" si="27"/>
        <v>16731.740000000002</v>
      </c>
      <c r="KH15" s="9"/>
      <c r="KI15" s="9">
        <f>R15+AN15+BI15+CD15+CY15+DT15+EQ15+FM15+GI15+HF15+IE15+JD15</f>
        <v>5580.2800000000007</v>
      </c>
      <c r="KJ15" s="9"/>
      <c r="KK15" s="9">
        <f t="shared" si="29"/>
        <v>0</v>
      </c>
      <c r="KL15" s="9"/>
      <c r="KM15" s="9">
        <f t="shared" si="30"/>
        <v>0</v>
      </c>
      <c r="KN15" s="9"/>
      <c r="KO15" s="9">
        <f>AR15+V15+BM15+CH15+DC15+DZ15+EW15+FS15+GO15+HL15+IK15+JJ15</f>
        <v>0</v>
      </c>
      <c r="KP15" s="9"/>
      <c r="KQ15" s="31">
        <f t="shared" si="24"/>
        <v>740795.19000000006</v>
      </c>
      <c r="KR15" s="9"/>
      <c r="KS15" s="31">
        <v>492471.06</v>
      </c>
      <c r="KT15" s="9"/>
      <c r="KU15" s="40" t="s">
        <v>60</v>
      </c>
      <c r="KV15" s="14"/>
    </row>
    <row r="16" spans="1:308" s="4" customFormat="1" x14ac:dyDescent="0.2">
      <c r="A16" s="68"/>
      <c r="B16" s="12" t="s">
        <v>61</v>
      </c>
      <c r="C16" s="69" t="s">
        <v>62</v>
      </c>
      <c r="D16" s="70"/>
      <c r="E16" s="16"/>
      <c r="F16" s="71">
        <f>ROUND(SUM(F17:F21),2)</f>
        <v>1049285.72</v>
      </c>
      <c r="G16" s="71">
        <f>ROUND(SUM(G17:G19),2)</f>
        <v>0</v>
      </c>
      <c r="H16" s="71">
        <f>ROUND(SUM(H17:H21),2)</f>
        <v>50059.95</v>
      </c>
      <c r="I16" s="71">
        <f>ROUND(SUM(I17:I19),2)</f>
        <v>0</v>
      </c>
      <c r="J16" s="71">
        <f>ROUND(SUM(J17:J21),2)</f>
        <v>-32748</v>
      </c>
      <c r="K16" s="71"/>
      <c r="L16" s="71">
        <f>ROUND(SUM(L17:L21),2)</f>
        <v>0</v>
      </c>
      <c r="M16" s="71"/>
      <c r="N16" s="71">
        <f>ROUND(SUM(N17:N21),2)</f>
        <v>0</v>
      </c>
      <c r="O16" s="71"/>
      <c r="P16" s="71">
        <f>ROUND(SUM(P17:P21),2)</f>
        <v>0</v>
      </c>
      <c r="Q16" s="71"/>
      <c r="R16" s="71">
        <f>ROUND(SUM(R17:R21),2)</f>
        <v>0</v>
      </c>
      <c r="S16" s="71"/>
      <c r="T16" s="71">
        <f>ROUND(SUM(T17:T21),2)</f>
        <v>0</v>
      </c>
      <c r="U16" s="71"/>
      <c r="V16" s="71">
        <f>ROUND(SUM(V17:V21),2)</f>
        <v>0</v>
      </c>
      <c r="W16" s="71"/>
      <c r="X16" s="71">
        <f>ROUND(SUM(X17:X21),2)</f>
        <v>0</v>
      </c>
      <c r="Y16" s="72">
        <f t="shared" si="1"/>
        <v>1066597.67</v>
      </c>
      <c r="Z16" s="71">
        <f>ROUND(SUM(Z17:Z21),2)</f>
        <v>260357.15</v>
      </c>
      <c r="AA16" s="71"/>
      <c r="AB16" s="71">
        <f>ROUND(SUM(AB17:AB21),2)</f>
        <v>17551.900000000001</v>
      </c>
      <c r="AC16" s="71">
        <f>ROUND(SUM(AC17:AC19),2)</f>
        <v>0</v>
      </c>
      <c r="AD16" s="71">
        <f>ROUND(SUM(AD17:AD20),2)</f>
        <v>130500</v>
      </c>
      <c r="AE16" s="71"/>
      <c r="AF16" s="71">
        <f>ROUND(SUM(AF17:AF20),2)</f>
        <v>0</v>
      </c>
      <c r="AG16" s="71"/>
      <c r="AH16" s="71">
        <f>ROUND(SUM(AH17:AH20),2)</f>
        <v>0</v>
      </c>
      <c r="AI16" s="71"/>
      <c r="AJ16" s="71">
        <f>ROUND(SUM(AJ17:AJ20),2)</f>
        <v>0</v>
      </c>
      <c r="AK16" s="71"/>
      <c r="AL16" s="71">
        <f>ROUND(SUM(AL17:AL20),2)</f>
        <v>0</v>
      </c>
      <c r="AM16" s="71"/>
      <c r="AN16" s="71">
        <f>ROUND(SUM(AN17:AN20),2)</f>
        <v>0</v>
      </c>
      <c r="AO16" s="71"/>
      <c r="AP16" s="71">
        <f>ROUND(SUM(AP17:AP20),2)</f>
        <v>0</v>
      </c>
      <c r="AQ16" s="71"/>
      <c r="AR16" s="71">
        <f>ROUND(SUM(AR17:AR20),2)</f>
        <v>0</v>
      </c>
      <c r="AS16" s="71"/>
      <c r="AT16" s="71">
        <f>ROUND(SUM(AT17:AT20),2)</f>
        <v>0</v>
      </c>
      <c r="AU16" s="71"/>
      <c r="AV16" s="72">
        <f t="shared" si="3"/>
        <v>408409.05</v>
      </c>
      <c r="AW16" s="71">
        <f>ROUND(SUM(AW17:AW21),2)</f>
        <v>0</v>
      </c>
      <c r="AX16" s="71">
        <f>ROUND(SUM(AX17:AX19),2)</f>
        <v>0</v>
      </c>
      <c r="AY16" s="71">
        <f>ROUND(SUM(AY17:AY21),2)</f>
        <v>364575.2</v>
      </c>
      <c r="AZ16" s="71"/>
      <c r="BA16" s="71">
        <f>ROUND(SUM(BA17:BA20),2)</f>
        <v>1000</v>
      </c>
      <c r="BB16" s="71"/>
      <c r="BC16" s="71">
        <f>ROUND(SUM(BC17:BC20),2)</f>
        <v>0</v>
      </c>
      <c r="BD16" s="71"/>
      <c r="BE16" s="71">
        <f>ROUND(SUM(BE17:BE20),2)</f>
        <v>0</v>
      </c>
      <c r="BF16" s="71"/>
      <c r="BG16" s="71">
        <f>ROUND(SUM(BG17:BG20),2)</f>
        <v>0</v>
      </c>
      <c r="BH16" s="71"/>
      <c r="BI16" s="71">
        <f>ROUND(SUM(BI17:BI20),2)</f>
        <v>0</v>
      </c>
      <c r="BJ16" s="71"/>
      <c r="BK16" s="71">
        <f>ROUND(SUM(BK17:BK20),2)</f>
        <v>0</v>
      </c>
      <c r="BL16" s="71"/>
      <c r="BM16" s="71">
        <f>SUM(BM17:BM21)</f>
        <v>0</v>
      </c>
      <c r="BN16" s="71"/>
      <c r="BO16" s="71">
        <f>SUM(BO17:BO21)</f>
        <v>0</v>
      </c>
      <c r="BP16" s="75"/>
      <c r="BQ16" s="72">
        <f t="shared" si="4"/>
        <v>365575.2</v>
      </c>
      <c r="BR16" s="71">
        <f>ROUND(SUM(BR17:BR21),2)</f>
        <v>-235000</v>
      </c>
      <c r="BS16" s="71">
        <f>ROUND(SUM(BS17:BS19),2)</f>
        <v>0</v>
      </c>
      <c r="BT16" s="71">
        <f>ROUND(SUM(BT17:BT21),2)</f>
        <v>10169.5</v>
      </c>
      <c r="BU16" s="71"/>
      <c r="BV16" s="71">
        <f>ROUND(SUM(BV17:BV21),2)</f>
        <v>254000</v>
      </c>
      <c r="BW16" s="71"/>
      <c r="BX16" s="71">
        <f>ROUND(SUM(BX17:BX21),2)</f>
        <v>0</v>
      </c>
      <c r="BY16" s="71"/>
      <c r="BZ16" s="71">
        <f>ROUND(SUM(BZ17:BZ21),2)</f>
        <v>0</v>
      </c>
      <c r="CA16" s="71"/>
      <c r="CB16" s="71">
        <f>ROUND(SUM(CB17:CB21),2)</f>
        <v>0</v>
      </c>
      <c r="CC16" s="71"/>
      <c r="CD16" s="71">
        <f>ROUND(SUM(CD17:CD21),2)</f>
        <v>0</v>
      </c>
      <c r="CE16" s="71"/>
      <c r="CF16" s="71">
        <f>ROUND(SUM(CF17:CF21),2)</f>
        <v>0</v>
      </c>
      <c r="CG16" s="71"/>
      <c r="CH16" s="71">
        <f>ROUND(SUM(CH17:CH21),2)</f>
        <v>0</v>
      </c>
      <c r="CI16" s="71"/>
      <c r="CJ16" s="71">
        <f>ROUND(SUM(CJ17:CJ21),2)</f>
        <v>81784.02</v>
      </c>
      <c r="CK16" s="75"/>
      <c r="CL16" s="72">
        <f t="shared" si="6"/>
        <v>110953.52</v>
      </c>
      <c r="CM16" s="71">
        <f>ROUND(SUM(CM17:CM21),2)</f>
        <v>-57017.21</v>
      </c>
      <c r="CN16" s="71">
        <f>ROUND(SUM(CN17:CN19),2)</f>
        <v>0</v>
      </c>
      <c r="CO16" s="71">
        <f>ROUND(SUM(CO17:CO21),2)</f>
        <v>537422.61</v>
      </c>
      <c r="CP16" s="71"/>
      <c r="CQ16" s="71">
        <f>ROUND(SUM(CQ17:CQ21),2)</f>
        <v>120500</v>
      </c>
      <c r="CR16" s="71"/>
      <c r="CS16" s="71">
        <f>ROUND(SUM(CS17:CS21),2)</f>
        <v>0</v>
      </c>
      <c r="CT16" s="71"/>
      <c r="CU16" s="71">
        <f>ROUND(SUM(CU17:CU21),2)</f>
        <v>0</v>
      </c>
      <c r="CV16" s="71"/>
      <c r="CW16" s="71">
        <f>ROUND(SUM(CW17:CW21),2)</f>
        <v>0</v>
      </c>
      <c r="CX16" s="71"/>
      <c r="CY16" s="71">
        <f>ROUND(SUM(CY17:CY21),2)</f>
        <v>0</v>
      </c>
      <c r="CZ16" s="71"/>
      <c r="DA16" s="71">
        <f>ROUND(SUM(DA17:DA21),2)</f>
        <v>0</v>
      </c>
      <c r="DB16" s="71"/>
      <c r="DC16" s="71">
        <f>ROUND(SUM(DC17:DC21),2)</f>
        <v>22415.87</v>
      </c>
      <c r="DD16" s="71"/>
      <c r="DE16" s="71">
        <f>ROUND(SUM(DE17:DE21),2)</f>
        <v>67780.399999999994</v>
      </c>
      <c r="DF16" s="75"/>
      <c r="DG16" s="72">
        <f t="shared" si="8"/>
        <v>691101.66999999993</v>
      </c>
      <c r="DH16" s="71">
        <f>SUM(DH17:DH21)</f>
        <v>69403.929999999993</v>
      </c>
      <c r="DI16" s="71"/>
      <c r="DJ16" s="71">
        <f>ROUND(SUM(DJ17:DJ21),2)</f>
        <v>9371.3700000000008</v>
      </c>
      <c r="DK16" s="71">
        <f>ROUND(SUM(DK17:DK19),2)</f>
        <v>0</v>
      </c>
      <c r="DL16" s="71">
        <f>ROUND(SUM(DL17:DL20),2)</f>
        <v>500</v>
      </c>
      <c r="DM16" s="71"/>
      <c r="DN16" s="71">
        <f>ROUND(SUM(DN17:DN20),2)</f>
        <v>0</v>
      </c>
      <c r="DO16" s="71"/>
      <c r="DP16" s="71">
        <f>ROUND(SUM(DP17:DP20),2)</f>
        <v>0</v>
      </c>
      <c r="DQ16" s="71"/>
      <c r="DR16" s="71">
        <f>ROUND(SUM(DR17:DR21),2)</f>
        <v>0</v>
      </c>
      <c r="DS16" s="71"/>
      <c r="DT16" s="71">
        <f>ROUND(SUM(DT17:DT21),2)</f>
        <v>0</v>
      </c>
      <c r="DU16" s="71"/>
      <c r="DV16" s="71">
        <f>ROUND(SUM(DV17:DV21),2)</f>
        <v>0</v>
      </c>
      <c r="DW16" s="71"/>
      <c r="DX16" s="71">
        <f>ROUND(SUM(DX17:DX20),2)</f>
        <v>0</v>
      </c>
      <c r="DY16" s="75"/>
      <c r="DZ16" s="71">
        <f>ROUND(SUM(DZ17:DZ21),2)</f>
        <v>0</v>
      </c>
      <c r="EA16" s="71"/>
      <c r="EB16" s="71">
        <f>ROUND(SUM(EB17:EB21),2)</f>
        <v>67628.67</v>
      </c>
      <c r="EC16" s="71"/>
      <c r="ED16" s="72">
        <f t="shared" si="10"/>
        <v>146903.96999999997</v>
      </c>
      <c r="EE16" s="71">
        <f>ROUND(SUM(EE17:EE21),2)</f>
        <v>1800</v>
      </c>
      <c r="EF16" s="71"/>
      <c r="EG16" s="71">
        <f>ROUND(SUM(EG17:EG21),2)</f>
        <v>62.35</v>
      </c>
      <c r="EH16" s="71">
        <f>ROUND(SUM(EH17:EH19),2)</f>
        <v>0</v>
      </c>
      <c r="EI16" s="71">
        <f>ROUND(SUM(EI17:EI20),2)</f>
        <v>500</v>
      </c>
      <c r="EJ16" s="71"/>
      <c r="EK16" s="71">
        <f>ROUND(SUM(EK17:EK20),2)</f>
        <v>0</v>
      </c>
      <c r="EL16" s="71"/>
      <c r="EM16" s="71">
        <f>ROUND(SUM(EM17:EM20),2)</f>
        <v>0</v>
      </c>
      <c r="EN16" s="71"/>
      <c r="EO16" s="71">
        <f>ROUND(SUM(EO17:EO21),2)</f>
        <v>0</v>
      </c>
      <c r="EP16" s="71"/>
      <c r="EQ16" s="71">
        <f>ROUND(SUM(EQ17:EQ21),2)</f>
        <v>0</v>
      </c>
      <c r="ER16" s="71"/>
      <c r="ES16" s="71">
        <f>ROUND(SUM(ES17:ES20),2)</f>
        <v>0</v>
      </c>
      <c r="ET16" s="71"/>
      <c r="EU16" s="71">
        <f>ROUND(SUM(EU17:EU20),2)</f>
        <v>0</v>
      </c>
      <c r="EV16" s="71"/>
      <c r="EW16" s="71">
        <f>ROUND(SUM(EW17:EW21),2)</f>
        <v>0</v>
      </c>
      <c r="EX16" s="71"/>
      <c r="EY16" s="71">
        <f>ROUND(SUM(EY17:EY21),2)</f>
        <v>-57.59</v>
      </c>
      <c r="EZ16" s="72">
        <f t="shared" si="12"/>
        <v>2304.7599999999998</v>
      </c>
      <c r="FA16" s="71">
        <f>ROUND(SUM(FA17:FA21),2)</f>
        <v>11541.74</v>
      </c>
      <c r="FB16" s="71">
        <f>ROUND(SUM(FB17:FB19),2)</f>
        <v>0</v>
      </c>
      <c r="FC16" s="71">
        <f>ROUND(SUM(FC17:FC21),2)</f>
        <v>27505.4</v>
      </c>
      <c r="FD16" s="71"/>
      <c r="FE16" s="71">
        <f>ROUND(SUM(FE17:FE21),2)</f>
        <v>162830.1</v>
      </c>
      <c r="FF16" s="71"/>
      <c r="FG16" s="71">
        <f>ROUND(SUM(FG17:FG20),2)</f>
        <v>0</v>
      </c>
      <c r="FH16" s="71"/>
      <c r="FI16" s="71">
        <f>ROUND(SUM(FI17:FI20),2)</f>
        <v>0</v>
      </c>
      <c r="FJ16" s="71"/>
      <c r="FK16" s="71">
        <f>ROUND(SUM(FK17:FK20),2)</f>
        <v>0</v>
      </c>
      <c r="FL16" s="71"/>
      <c r="FM16" s="71">
        <f>ROUND(SUM(FM17:FM20),2)</f>
        <v>0</v>
      </c>
      <c r="FN16" s="71"/>
      <c r="FO16" s="71">
        <f>ROUND(SUM(FO17:FO20),2)</f>
        <v>0</v>
      </c>
      <c r="FP16" s="71"/>
      <c r="FQ16" s="71">
        <f>ROUND(SUM(FQ17:FQ20),2)</f>
        <v>0</v>
      </c>
      <c r="FR16" s="71"/>
      <c r="FS16" s="71">
        <f>ROUND(SUM(FS17:FS21),2)</f>
        <v>9761.08</v>
      </c>
      <c r="FT16" s="71"/>
      <c r="FU16" s="71">
        <f>ROUND(SUM(FU17:FU21),2)</f>
        <v>-95.61</v>
      </c>
      <c r="FV16" s="72">
        <f t="shared" si="14"/>
        <v>211542.71</v>
      </c>
      <c r="FW16" s="71">
        <f>ROUND(SUM(FW17:FW21),2)</f>
        <v>5714.68</v>
      </c>
      <c r="FX16" s="71">
        <f>ROUND(SUM(FX17:FX19),2)</f>
        <v>0</v>
      </c>
      <c r="FY16" s="71">
        <f>ROUND(SUM(FY17:FY21),2)</f>
        <v>239331.97</v>
      </c>
      <c r="FZ16" s="71"/>
      <c r="GA16" s="71">
        <f>ROUND(SUM(GA17:GA21),2)</f>
        <v>25500</v>
      </c>
      <c r="GB16" s="71"/>
      <c r="GC16" s="71">
        <f>ROUND(SUM(GC17:GC21),2)</f>
        <v>0</v>
      </c>
      <c r="GD16" s="71"/>
      <c r="GE16" s="71">
        <f>ROUND(SUM(GE17:GE21),2)</f>
        <v>0</v>
      </c>
      <c r="GF16" s="71"/>
      <c r="GG16" s="71">
        <f>ROUND(SUM(GG17:GG21),2)</f>
        <v>0</v>
      </c>
      <c r="GH16" s="71"/>
      <c r="GI16" s="71">
        <f>ROUND(SUM(GI17:GI21),2)</f>
        <v>0</v>
      </c>
      <c r="GJ16" s="71"/>
      <c r="GK16" s="71">
        <f>ROUND(SUM(GK17:GK21),2)</f>
        <v>0</v>
      </c>
      <c r="GL16" s="71"/>
      <c r="GM16" s="71">
        <f>ROUND(SUM(GM17:GM21),2)</f>
        <v>0</v>
      </c>
      <c r="GN16" s="71"/>
      <c r="GO16" s="71">
        <f>ROUND(SUM(GO17:GO21),2)</f>
        <v>6376.16</v>
      </c>
      <c r="GP16" s="71"/>
      <c r="GQ16" s="71">
        <f>ROUND(SUM(GQ17:GQ21),2)</f>
        <v>3907.12</v>
      </c>
      <c r="GR16" s="75"/>
      <c r="GS16" s="72">
        <f t="shared" si="16"/>
        <v>280829.93</v>
      </c>
      <c r="GT16" s="71">
        <f>ROUND(SUM(GT17:GT21),2)</f>
        <v>-58300</v>
      </c>
      <c r="GU16" s="71">
        <f>ROUND(SUM(GU17:GU19),2)</f>
        <v>0</v>
      </c>
      <c r="GV16" s="71">
        <f>ROUND(SUM(GV17:GV21),2)</f>
        <v>6322.11</v>
      </c>
      <c r="GW16" s="71">
        <f>ROUND(SUM(GW17:GW19),2)</f>
        <v>0</v>
      </c>
      <c r="GX16" s="71">
        <f>ROUND(SUM(GX17:GX21),2)</f>
        <v>500</v>
      </c>
      <c r="GY16" s="71">
        <f>ROUND(SUM(GY17:GY19),2)</f>
        <v>0</v>
      </c>
      <c r="GZ16" s="71">
        <f>ROUND(SUM(GZ17:GZ21),2)</f>
        <v>0</v>
      </c>
      <c r="HA16" s="71"/>
      <c r="HB16" s="71">
        <f>ROUND(SUM(HB17:HB21),2)</f>
        <v>0</v>
      </c>
      <c r="HC16" s="71"/>
      <c r="HD16" s="71">
        <f>ROUND(SUM(HD17:HD21),2)</f>
        <v>0</v>
      </c>
      <c r="HE16" s="71"/>
      <c r="HF16" s="71">
        <f>ROUND(SUM(HF17:HF21),2)</f>
        <v>0</v>
      </c>
      <c r="HG16" s="71"/>
      <c r="HH16" s="71">
        <f>ROUND(SUM(HH17:HH21),2)</f>
        <v>0</v>
      </c>
      <c r="HI16" s="71"/>
      <c r="HJ16" s="71">
        <f>ROUND(SUM(HJ17:HJ21),2)</f>
        <v>0</v>
      </c>
      <c r="HK16" s="71"/>
      <c r="HL16" s="71">
        <f>ROUND(SUM(HL17:HL21),2)</f>
        <v>0.5</v>
      </c>
      <c r="HM16" s="71"/>
      <c r="HN16" s="71">
        <f>ROUND(SUM(HN17:HN21),2)</f>
        <v>-123.41</v>
      </c>
      <c r="HO16" s="75"/>
      <c r="HP16" s="72">
        <f t="shared" si="18"/>
        <v>-51600.800000000003</v>
      </c>
      <c r="HQ16" s="71">
        <f>ROUND(SUM(HQ17:HQ21),2)</f>
        <v>6271.95</v>
      </c>
      <c r="HR16" s="71">
        <f>ROUND(SUM(HR17:HR19),2)</f>
        <v>0</v>
      </c>
      <c r="HS16" s="71">
        <f>ROUND(SUM(HS17:HS21),2)</f>
        <v>14168.16</v>
      </c>
      <c r="HT16" s="71"/>
      <c r="HU16" s="71">
        <f>ROUND(SUM(HU17:HU21),2)</f>
        <v>-18506</v>
      </c>
      <c r="HV16" s="71"/>
      <c r="HW16" s="71">
        <f>ROUND(SUM(HW17:HW21),2)</f>
        <v>0</v>
      </c>
      <c r="HX16" s="71"/>
      <c r="HY16" s="71">
        <f>ROUND(SUM(HY17:HY21),2)</f>
        <v>0</v>
      </c>
      <c r="HZ16" s="71"/>
      <c r="IA16" s="71">
        <f>ROUND(SUM(IA17:IA21),2)</f>
        <v>0</v>
      </c>
      <c r="IB16" s="71"/>
      <c r="IC16" s="71">
        <f>ROUND(SUM(IC17:IC21),2)</f>
        <v>0</v>
      </c>
      <c r="ID16" s="71"/>
      <c r="IE16" s="71">
        <f>ROUND(SUM(IE17:IE21),2)</f>
        <v>0</v>
      </c>
      <c r="IF16" s="71"/>
      <c r="IG16" s="71">
        <f>ROUND(SUM(IG17:IG21),2)</f>
        <v>0</v>
      </c>
      <c r="IH16" s="71"/>
      <c r="II16" s="71">
        <f>ROUND(SUM(II17:II21),2)</f>
        <v>0</v>
      </c>
      <c r="IJ16" s="71"/>
      <c r="IK16" s="71">
        <f>ROUND(SUM(IK17:IK21),2)</f>
        <v>0</v>
      </c>
      <c r="IL16" s="71"/>
      <c r="IM16" s="71">
        <f>ROUND(SUM(IM17:IM21),2)</f>
        <v>20861.98</v>
      </c>
      <c r="IN16" s="71"/>
      <c r="IO16" s="72">
        <f t="shared" si="20"/>
        <v>22796.09</v>
      </c>
      <c r="IP16" s="71">
        <f>ROUND(SUM(IP17:IP21),2)</f>
        <v>11622.53</v>
      </c>
      <c r="IQ16" s="71">
        <f>ROUND(SUM(IQ17:IQ19),2)</f>
        <v>0</v>
      </c>
      <c r="IR16" s="71">
        <f>ROUND(SUM(IR17:IR21),2)</f>
        <v>28775.4</v>
      </c>
      <c r="IS16" s="71">
        <f>ROUND(SUM(IS17:IS19),2)</f>
        <v>0</v>
      </c>
      <c r="IT16" s="71">
        <f>ROUND(SUM(IT17:IT21),2)</f>
        <v>4916</v>
      </c>
      <c r="IU16" s="71"/>
      <c r="IV16" s="71">
        <f>ROUND(SUM(IV17:IV21),2)</f>
        <v>0</v>
      </c>
      <c r="IW16" s="71">
        <f>ROUND(SUM(IW17:IW19),2)</f>
        <v>0</v>
      </c>
      <c r="IX16" s="71"/>
      <c r="IY16" s="71"/>
      <c r="IZ16" s="71"/>
      <c r="JA16" s="71"/>
      <c r="JB16" s="71"/>
      <c r="JC16" s="71"/>
      <c r="JD16" s="71">
        <f>ROUND(SUM(JD17:JD21),2)</f>
        <v>0</v>
      </c>
      <c r="JE16" s="71"/>
      <c r="JF16" s="71">
        <f>ROUND(SUM(JF17:JF21),2)</f>
        <v>0</v>
      </c>
      <c r="JG16" s="71"/>
      <c r="JH16" s="71">
        <f>ROUND(SUM(JH17:JH21),2)</f>
        <v>0</v>
      </c>
      <c r="JI16" s="71"/>
      <c r="JJ16" s="71">
        <f>ROUND(SUM(JJ17:JJ21),2)</f>
        <v>0</v>
      </c>
      <c r="JK16" s="71"/>
      <c r="JL16" s="71">
        <f>ROUND(SUM(JL17:JL21),2)</f>
        <v>30186.29</v>
      </c>
      <c r="JM16" s="71"/>
      <c r="JN16" s="72">
        <f t="shared" si="22"/>
        <v>75500.22</v>
      </c>
      <c r="JO16" s="71">
        <f>ROUND(SUM(JO17:JO20),2)</f>
        <v>0</v>
      </c>
      <c r="JP16" s="72"/>
      <c r="JQ16" s="71">
        <f>ROUND(SUM(JQ17:JQ20),2)</f>
        <v>0</v>
      </c>
      <c r="JR16" s="72"/>
      <c r="JS16" s="71">
        <f>ROUND(SUM(JS17:JS21),2)</f>
        <v>0</v>
      </c>
      <c r="JT16" s="72"/>
      <c r="JU16" s="71">
        <f>SUM(JU17:JU21)</f>
        <v>271871.87</v>
      </c>
      <c r="JV16" s="72"/>
      <c r="JW16" s="72">
        <f t="shared" si="25"/>
        <v>271871.87</v>
      </c>
      <c r="JX16" s="17"/>
      <c r="JY16" s="71">
        <f>ROUND(SUM(JY17:JY21),2)</f>
        <v>1065680.49</v>
      </c>
      <c r="JZ16" s="71"/>
      <c r="KA16" s="71">
        <f>ROUND(SUM(KA17:KA21),2)</f>
        <v>1305315.92</v>
      </c>
      <c r="KB16" s="71"/>
      <c r="KC16" s="71">
        <f>ROUND(SUM(KC17:KC21),2)</f>
        <v>649492.1</v>
      </c>
      <c r="KD16" s="71"/>
      <c r="KE16" s="71">
        <f>ROUND(SUM(KE17:KE21),2)</f>
        <v>0</v>
      </c>
      <c r="KF16" s="71"/>
      <c r="KG16" s="71">
        <f>ROUND(SUM(KG17:KG21),2)</f>
        <v>0</v>
      </c>
      <c r="KH16" s="71"/>
      <c r="KI16" s="71">
        <f>SUM(KI17:KI21)</f>
        <v>0</v>
      </c>
      <c r="KJ16" s="71"/>
      <c r="KK16" s="71">
        <f>SUM(KK17:KK21)</f>
        <v>0</v>
      </c>
      <c r="KL16" s="71"/>
      <c r="KM16" s="71">
        <f>SUM(KM17:KM21)</f>
        <v>0</v>
      </c>
      <c r="KN16" s="71"/>
      <c r="KO16" s="71">
        <f>SUM(KO17:KO21)</f>
        <v>38553.61</v>
      </c>
      <c r="KP16" s="71"/>
      <c r="KQ16" s="72">
        <f t="shared" si="24"/>
        <v>3330913.9899999998</v>
      </c>
      <c r="KR16" s="17"/>
      <c r="KS16" s="72">
        <v>2427591.2700000005</v>
      </c>
      <c r="KT16" s="17"/>
      <c r="KU16" s="12"/>
      <c r="KV16" s="13"/>
    </row>
    <row r="17" spans="1:308" x14ac:dyDescent="0.2">
      <c r="A17" s="74">
        <v>2</v>
      </c>
      <c r="B17" s="40" t="s">
        <v>63</v>
      </c>
      <c r="C17" s="11" t="s">
        <v>64</v>
      </c>
      <c r="E17" s="8"/>
      <c r="F17" s="9">
        <v>0</v>
      </c>
      <c r="G17" s="8"/>
      <c r="H17" s="9">
        <v>0</v>
      </c>
      <c r="I17" s="8"/>
      <c r="J17" s="9">
        <v>0</v>
      </c>
      <c r="K17" s="9"/>
      <c r="L17" s="9">
        <v>0</v>
      </c>
      <c r="M17" s="9"/>
      <c r="N17" s="9">
        <v>0</v>
      </c>
      <c r="O17" s="9"/>
      <c r="P17" s="9">
        <v>0</v>
      </c>
      <c r="Q17" s="9"/>
      <c r="R17" s="9">
        <v>0</v>
      </c>
      <c r="S17" s="9"/>
      <c r="T17" s="9">
        <v>0</v>
      </c>
      <c r="U17" s="9"/>
      <c r="V17" s="9">
        <v>0</v>
      </c>
      <c r="W17" s="9"/>
      <c r="X17" s="9">
        <v>0</v>
      </c>
      <c r="Y17" s="31">
        <f t="shared" si="1"/>
        <v>0</v>
      </c>
      <c r="Z17" s="9">
        <v>0</v>
      </c>
      <c r="AA17" s="8"/>
      <c r="AB17" s="9">
        <v>0</v>
      </c>
      <c r="AC17" s="8"/>
      <c r="AD17" s="9">
        <v>0</v>
      </c>
      <c r="AE17" s="9"/>
      <c r="AF17" s="9">
        <v>0</v>
      </c>
      <c r="AG17" s="9"/>
      <c r="AH17" s="9">
        <v>0</v>
      </c>
      <c r="AI17" s="9"/>
      <c r="AJ17" s="9">
        <v>0</v>
      </c>
      <c r="AK17" s="9"/>
      <c r="AL17" s="9">
        <v>0</v>
      </c>
      <c r="AM17" s="9"/>
      <c r="AN17" s="9">
        <v>0</v>
      </c>
      <c r="AO17" s="9"/>
      <c r="AP17" s="9">
        <v>0</v>
      </c>
      <c r="AQ17" s="9"/>
      <c r="AR17" s="9">
        <v>0</v>
      </c>
      <c r="AS17" s="9"/>
      <c r="AT17" s="9">
        <v>0</v>
      </c>
      <c r="AU17" s="9"/>
      <c r="AV17" s="31">
        <f t="shared" si="3"/>
        <v>0</v>
      </c>
      <c r="AW17" s="9">
        <v>0</v>
      </c>
      <c r="AX17" s="8"/>
      <c r="AY17" s="9">
        <v>0</v>
      </c>
      <c r="AZ17" s="9"/>
      <c r="BA17" s="9">
        <v>500</v>
      </c>
      <c r="BB17" s="9"/>
      <c r="BC17" s="9">
        <v>0</v>
      </c>
      <c r="BD17" s="9"/>
      <c r="BE17" s="9">
        <v>0</v>
      </c>
      <c r="BF17" s="9"/>
      <c r="BG17" s="9">
        <v>0</v>
      </c>
      <c r="BH17" s="9"/>
      <c r="BI17" s="9">
        <v>0</v>
      </c>
      <c r="BJ17" s="9"/>
      <c r="BK17" s="9">
        <v>0</v>
      </c>
      <c r="BL17" s="9"/>
      <c r="BM17" s="9">
        <v>0</v>
      </c>
      <c r="BN17" s="9"/>
      <c r="BO17" s="9">
        <v>0</v>
      </c>
      <c r="BP17" s="8"/>
      <c r="BQ17" s="31">
        <f t="shared" si="4"/>
        <v>500</v>
      </c>
      <c r="BR17" s="9">
        <v>0</v>
      </c>
      <c r="BS17" s="8"/>
      <c r="BT17" s="9">
        <v>0</v>
      </c>
      <c r="BU17" s="9"/>
      <c r="BV17" s="9">
        <v>-500</v>
      </c>
      <c r="BW17" s="9"/>
      <c r="BX17" s="9">
        <v>0</v>
      </c>
      <c r="BY17" s="9"/>
      <c r="BZ17" s="9">
        <v>0</v>
      </c>
      <c r="CA17" s="9"/>
      <c r="CB17" s="9">
        <v>0</v>
      </c>
      <c r="CC17" s="9"/>
      <c r="CD17" s="9">
        <v>0</v>
      </c>
      <c r="CE17" s="9"/>
      <c r="CF17" s="9">
        <v>0</v>
      </c>
      <c r="CG17" s="9"/>
      <c r="CH17" s="9">
        <v>0</v>
      </c>
      <c r="CI17" s="9"/>
      <c r="CJ17" s="9">
        <v>0</v>
      </c>
      <c r="CK17" s="8"/>
      <c r="CL17" s="31">
        <f t="shared" si="6"/>
        <v>-500</v>
      </c>
      <c r="CM17" s="9">
        <v>60482.79</v>
      </c>
      <c r="CN17" s="8"/>
      <c r="CO17" s="9">
        <v>0</v>
      </c>
      <c r="CP17" s="9"/>
      <c r="CQ17" s="9">
        <v>0</v>
      </c>
      <c r="CR17" s="9"/>
      <c r="CS17" s="9">
        <v>0</v>
      </c>
      <c r="CT17" s="9"/>
      <c r="CU17" s="9">
        <v>0</v>
      </c>
      <c r="CV17" s="9"/>
      <c r="CW17" s="9">
        <v>0</v>
      </c>
      <c r="CX17" s="9"/>
      <c r="CY17" s="9">
        <v>0</v>
      </c>
      <c r="CZ17" s="9"/>
      <c r="DA17" s="9">
        <v>0</v>
      </c>
      <c r="DB17" s="9"/>
      <c r="DC17" s="9">
        <v>0</v>
      </c>
      <c r="DD17" s="9"/>
      <c r="DE17" s="9">
        <v>0</v>
      </c>
      <c r="DF17" s="8"/>
      <c r="DG17" s="31">
        <f t="shared" si="8"/>
        <v>60482.79</v>
      </c>
      <c r="DH17" s="9">
        <v>9403.93</v>
      </c>
      <c r="DI17" s="8"/>
      <c r="DJ17" s="9">
        <v>0</v>
      </c>
      <c r="DK17" s="9"/>
      <c r="DL17" s="9">
        <v>0</v>
      </c>
      <c r="DM17" s="9"/>
      <c r="DN17" s="9">
        <v>0</v>
      </c>
      <c r="DO17" s="9"/>
      <c r="DP17" s="9">
        <v>0</v>
      </c>
      <c r="DQ17" s="9"/>
      <c r="DR17" s="9">
        <v>0</v>
      </c>
      <c r="DS17" s="9"/>
      <c r="DT17" s="9">
        <v>0</v>
      </c>
      <c r="DU17" s="9"/>
      <c r="DV17" s="9">
        <v>0</v>
      </c>
      <c r="DW17" s="9"/>
      <c r="DX17" s="9">
        <v>0</v>
      </c>
      <c r="DY17" s="8"/>
      <c r="DZ17" s="9">
        <v>0</v>
      </c>
      <c r="EA17" s="9"/>
      <c r="EB17" s="9">
        <v>0</v>
      </c>
      <c r="EC17" s="9"/>
      <c r="ED17" s="31">
        <f t="shared" si="10"/>
        <v>9403.93</v>
      </c>
      <c r="EE17" s="9">
        <v>1800</v>
      </c>
      <c r="EF17" s="8"/>
      <c r="EG17" s="9">
        <v>0</v>
      </c>
      <c r="EH17" s="9"/>
      <c r="EI17" s="9">
        <v>0</v>
      </c>
      <c r="EJ17" s="9"/>
      <c r="EK17" s="9">
        <v>0</v>
      </c>
      <c r="EL17" s="9"/>
      <c r="EM17" s="9">
        <v>0</v>
      </c>
      <c r="EN17" s="9"/>
      <c r="EO17" s="9">
        <v>0</v>
      </c>
      <c r="EP17" s="9"/>
      <c r="EQ17" s="9">
        <v>0</v>
      </c>
      <c r="ER17" s="9"/>
      <c r="ES17" s="9">
        <v>0</v>
      </c>
      <c r="ET17" s="9"/>
      <c r="EU17" s="9">
        <v>0</v>
      </c>
      <c r="EV17" s="9"/>
      <c r="EW17" s="9">
        <v>0</v>
      </c>
      <c r="EX17" s="9"/>
      <c r="EY17" s="9">
        <v>0</v>
      </c>
      <c r="EZ17" s="31">
        <f t="shared" si="12"/>
        <v>1800</v>
      </c>
      <c r="FA17" s="9">
        <v>11541.74</v>
      </c>
      <c r="FB17" s="8"/>
      <c r="FC17" s="9">
        <v>0</v>
      </c>
      <c r="FD17" s="8"/>
      <c r="FE17" s="9">
        <v>0</v>
      </c>
      <c r="FF17" s="9"/>
      <c r="FG17" s="9">
        <v>0</v>
      </c>
      <c r="FH17" s="9"/>
      <c r="FI17" s="9">
        <v>0</v>
      </c>
      <c r="FJ17" s="9"/>
      <c r="FK17" s="9">
        <v>0</v>
      </c>
      <c r="FL17" s="9"/>
      <c r="FM17" s="9">
        <v>0</v>
      </c>
      <c r="FN17" s="9"/>
      <c r="FO17" s="9">
        <v>0</v>
      </c>
      <c r="FP17" s="9"/>
      <c r="FQ17" s="9">
        <v>0</v>
      </c>
      <c r="FR17" s="9"/>
      <c r="FS17" s="9">
        <v>0</v>
      </c>
      <c r="FT17" s="9"/>
      <c r="FU17" s="9">
        <v>0</v>
      </c>
      <c r="FV17" s="31">
        <f t="shared" si="14"/>
        <v>11541.74</v>
      </c>
      <c r="FW17" s="9">
        <v>5714.68</v>
      </c>
      <c r="FX17" s="8"/>
      <c r="FY17" s="9">
        <v>0</v>
      </c>
      <c r="FZ17" s="9"/>
      <c r="GA17" s="9">
        <v>0</v>
      </c>
      <c r="GB17" s="9"/>
      <c r="GC17" s="9">
        <v>0</v>
      </c>
      <c r="GD17" s="9"/>
      <c r="GE17" s="9">
        <v>0</v>
      </c>
      <c r="GF17" s="9"/>
      <c r="GG17" s="9">
        <v>0</v>
      </c>
      <c r="GH17" s="9"/>
      <c r="GI17" s="9">
        <v>0</v>
      </c>
      <c r="GJ17" s="9"/>
      <c r="GK17" s="9">
        <v>0</v>
      </c>
      <c r="GL17" s="9"/>
      <c r="GM17" s="9">
        <v>0</v>
      </c>
      <c r="GN17" s="9"/>
      <c r="GO17" s="9">
        <v>0</v>
      </c>
      <c r="GP17" s="9"/>
      <c r="GQ17" s="9">
        <v>0</v>
      </c>
      <c r="GR17" s="8"/>
      <c r="GS17" s="31">
        <f t="shared" si="16"/>
        <v>5714.68</v>
      </c>
      <c r="GT17" s="9">
        <v>1700</v>
      </c>
      <c r="GU17" s="8"/>
      <c r="GV17" s="9">
        <v>0</v>
      </c>
      <c r="GW17" s="8"/>
      <c r="GX17" s="9">
        <v>0</v>
      </c>
      <c r="GY17" s="9"/>
      <c r="GZ17" s="9">
        <v>0</v>
      </c>
      <c r="HA17" s="9"/>
      <c r="HB17" s="9">
        <v>0</v>
      </c>
      <c r="HC17" s="9"/>
      <c r="HD17" s="9">
        <v>0</v>
      </c>
      <c r="HE17" s="9"/>
      <c r="HF17" s="9">
        <v>0</v>
      </c>
      <c r="HG17" s="9"/>
      <c r="HH17" s="9">
        <v>0</v>
      </c>
      <c r="HI17" s="9"/>
      <c r="HJ17" s="9">
        <v>0</v>
      </c>
      <c r="HK17" s="9"/>
      <c r="HL17" s="9">
        <v>0</v>
      </c>
      <c r="HM17" s="9"/>
      <c r="HN17" s="9">
        <v>0</v>
      </c>
      <c r="HO17" s="8"/>
      <c r="HP17" s="31">
        <f t="shared" si="18"/>
        <v>1700</v>
      </c>
      <c r="HQ17" s="9">
        <v>6271.95</v>
      </c>
      <c r="HR17" s="8"/>
      <c r="HS17" s="9">
        <v>0</v>
      </c>
      <c r="HT17" s="8"/>
      <c r="HU17" s="9">
        <v>0</v>
      </c>
      <c r="HV17" s="9"/>
      <c r="HW17" s="9">
        <v>0</v>
      </c>
      <c r="HX17" s="9"/>
      <c r="HY17" s="9">
        <v>0</v>
      </c>
      <c r="HZ17" s="9"/>
      <c r="IA17" s="9">
        <v>0</v>
      </c>
      <c r="IB17" s="9"/>
      <c r="IC17" s="9">
        <v>0</v>
      </c>
      <c r="ID17" s="9"/>
      <c r="IE17" s="9">
        <v>0</v>
      </c>
      <c r="IF17" s="9"/>
      <c r="IG17" s="9">
        <v>0</v>
      </c>
      <c r="IH17" s="9"/>
      <c r="II17" s="9">
        <v>0</v>
      </c>
      <c r="IJ17" s="9"/>
      <c r="IK17" s="9">
        <v>0</v>
      </c>
      <c r="IL17" s="9"/>
      <c r="IM17" s="9">
        <v>0</v>
      </c>
      <c r="IN17" s="9"/>
      <c r="IO17" s="31">
        <f t="shared" ref="IO17:IO34" si="31">SUM(HQ17:IN17)</f>
        <v>6271.95</v>
      </c>
      <c r="IP17" s="9">
        <v>11622.53</v>
      </c>
      <c r="IQ17" s="8"/>
      <c r="IR17" s="9">
        <v>0</v>
      </c>
      <c r="IS17" s="8"/>
      <c r="IT17" s="9">
        <v>0</v>
      </c>
      <c r="IU17" s="9"/>
      <c r="IV17" s="9">
        <v>0</v>
      </c>
      <c r="IW17" s="9"/>
      <c r="IX17" s="9">
        <v>0</v>
      </c>
      <c r="IY17" s="9"/>
      <c r="IZ17" s="9">
        <v>0</v>
      </c>
      <c r="JA17" s="9"/>
      <c r="JB17" s="9">
        <v>0</v>
      </c>
      <c r="JC17" s="9"/>
      <c r="JD17" s="9">
        <v>0</v>
      </c>
      <c r="JE17" s="9"/>
      <c r="JF17" s="9">
        <v>0</v>
      </c>
      <c r="JG17" s="9"/>
      <c r="JH17" s="9">
        <v>0</v>
      </c>
      <c r="JI17" s="9"/>
      <c r="JJ17" s="9">
        <v>0</v>
      </c>
      <c r="JK17" s="9"/>
      <c r="JL17" s="9">
        <v>0</v>
      </c>
      <c r="JM17" s="9"/>
      <c r="JN17" s="31">
        <f t="shared" si="22"/>
        <v>11622.53</v>
      </c>
      <c r="JO17" s="9">
        <v>0</v>
      </c>
      <c r="JP17" s="9"/>
      <c r="JQ17" s="9">
        <f t="shared" ref="JQ17:JQ21" si="32">HW17+IV17</f>
        <v>0</v>
      </c>
      <c r="JR17" s="9"/>
      <c r="JS17" s="9">
        <f>P17+AL17+CB17+CW17+DR17+FK17+GG17+HD17+IC17+JB17+EO17</f>
        <v>0</v>
      </c>
      <c r="JT17" s="9"/>
      <c r="JU17" s="9">
        <f>AT17+X17+BO17+CJ17+DE17+EB17+EY17+FU17+GQ17+HN17+IM17+JL17</f>
        <v>0</v>
      </c>
      <c r="JV17" s="9"/>
      <c r="JW17" s="72">
        <f t="shared" si="25"/>
        <v>0</v>
      </c>
      <c r="JX17" s="9"/>
      <c r="JY17" s="9">
        <f>F17+Z17+AW17+BR17+CM17+DH17+EE17+FA17+FW17+GT17+HQ17+IP17</f>
        <v>108537.62000000001</v>
      </c>
      <c r="JZ17" s="9"/>
      <c r="KA17" s="9">
        <f>H17+AB17+AY17+BT17+CO17+DJ17+EG17+FC17+FY17+GV17+HS17+IR17</f>
        <v>0</v>
      </c>
      <c r="KB17" s="9"/>
      <c r="KC17" s="9">
        <f>J17+AD17+BA17+BV17+CQ17+DL17+EI17+FE17+GA17+GX17+IT17+HU17</f>
        <v>0</v>
      </c>
      <c r="KD17" s="9"/>
      <c r="KE17" s="9">
        <f>L17+AH17+BC17+BX17+CS17+DN17+EK17+FG17+GC17+GZ17+HY17+IX17</f>
        <v>0</v>
      </c>
      <c r="KF17" s="9"/>
      <c r="KG17" s="9">
        <f t="shared" ref="KG17:KG21" si="33">N17+AJ17+BZ17+CU17+DP17+EM17+FI17+GE17+HB17+IA17+IZ17</f>
        <v>0</v>
      </c>
      <c r="KH17" s="9"/>
      <c r="KI17" s="9">
        <f t="shared" ref="KI17:KI21" si="34">R17+AN17+BI17+CD17+CY17+DT17+EQ17+FM17+GI17+HF17+IE17+JD17</f>
        <v>0</v>
      </c>
      <c r="KJ17" s="9"/>
      <c r="KK17" s="9">
        <f t="shared" ref="KK17:KK21" si="35">DV17+ES17+FO17+GK17+HH17+IG17+JF17</f>
        <v>0</v>
      </c>
      <c r="KL17" s="9"/>
      <c r="KM17" s="9">
        <f t="shared" ref="KM17:KM21" si="36">T17+AP17+BK17+CF17+DA17+DX17+EU17+FQ17+GM17+HJ17+II17+JH17</f>
        <v>0</v>
      </c>
      <c r="KN17" s="9"/>
      <c r="KO17" s="9">
        <f>AR17+V17+BM17+CH17+DC17+DZ17+EW17+FS17+GO17+HL17+IK17+JJ17</f>
        <v>0</v>
      </c>
      <c r="KP17" s="9"/>
      <c r="KQ17" s="31">
        <f t="shared" si="24"/>
        <v>108537.62000000001</v>
      </c>
      <c r="KR17" s="9"/>
      <c r="KS17" s="31">
        <v>92794.37999999999</v>
      </c>
      <c r="KT17" s="9"/>
      <c r="KU17" s="40"/>
      <c r="KV17" s="14"/>
    </row>
    <row r="18" spans="1:308" x14ac:dyDescent="0.2">
      <c r="A18" s="74">
        <v>2</v>
      </c>
      <c r="B18" s="40" t="s">
        <v>65</v>
      </c>
      <c r="C18" s="11" t="s">
        <v>66</v>
      </c>
      <c r="E18" s="8"/>
      <c r="F18" s="9">
        <v>0</v>
      </c>
      <c r="G18" s="8"/>
      <c r="H18" s="9">
        <v>0</v>
      </c>
      <c r="I18" s="8"/>
      <c r="J18" s="9">
        <v>0</v>
      </c>
      <c r="K18" s="9"/>
      <c r="L18" s="9">
        <v>0</v>
      </c>
      <c r="M18" s="9"/>
      <c r="N18" s="9">
        <v>0</v>
      </c>
      <c r="O18" s="9"/>
      <c r="P18" s="9">
        <v>0</v>
      </c>
      <c r="Q18" s="9"/>
      <c r="R18" s="9">
        <v>0</v>
      </c>
      <c r="S18" s="9"/>
      <c r="T18" s="9">
        <v>0</v>
      </c>
      <c r="U18" s="9"/>
      <c r="V18" s="9">
        <v>0</v>
      </c>
      <c r="W18" s="9"/>
      <c r="X18" s="9">
        <v>0</v>
      </c>
      <c r="Y18" s="31">
        <f t="shared" si="1"/>
        <v>0</v>
      </c>
      <c r="Z18" s="9">
        <v>0</v>
      </c>
      <c r="AA18" s="8"/>
      <c r="AB18" s="9">
        <v>0</v>
      </c>
      <c r="AC18" s="8"/>
      <c r="AD18" s="9">
        <v>0</v>
      </c>
      <c r="AE18" s="9"/>
      <c r="AF18" s="9">
        <v>0</v>
      </c>
      <c r="AG18" s="9"/>
      <c r="AH18" s="9">
        <v>0</v>
      </c>
      <c r="AI18" s="9"/>
      <c r="AJ18" s="9">
        <v>0</v>
      </c>
      <c r="AK18" s="9"/>
      <c r="AL18" s="9">
        <v>0</v>
      </c>
      <c r="AM18" s="9"/>
      <c r="AN18" s="9">
        <v>0</v>
      </c>
      <c r="AO18" s="9"/>
      <c r="AP18" s="9">
        <v>0</v>
      </c>
      <c r="AQ18" s="9"/>
      <c r="AR18" s="9">
        <v>0</v>
      </c>
      <c r="AS18" s="9"/>
      <c r="AT18" s="9">
        <v>0</v>
      </c>
      <c r="AU18" s="9"/>
      <c r="AV18" s="31">
        <f t="shared" si="3"/>
        <v>0</v>
      </c>
      <c r="AW18" s="9">
        <v>0</v>
      </c>
      <c r="AX18" s="8"/>
      <c r="AY18" s="9">
        <v>0</v>
      </c>
      <c r="AZ18" s="9"/>
      <c r="BA18" s="9">
        <v>0</v>
      </c>
      <c r="BB18" s="9"/>
      <c r="BC18" s="9">
        <v>0</v>
      </c>
      <c r="BD18" s="9"/>
      <c r="BE18" s="9">
        <v>0</v>
      </c>
      <c r="BF18" s="9"/>
      <c r="BG18" s="9">
        <v>0</v>
      </c>
      <c r="BH18" s="9"/>
      <c r="BI18" s="9">
        <v>0</v>
      </c>
      <c r="BJ18" s="9"/>
      <c r="BK18" s="9">
        <v>0</v>
      </c>
      <c r="BL18" s="9"/>
      <c r="BM18" s="9">
        <v>0</v>
      </c>
      <c r="BN18" s="9"/>
      <c r="BO18" s="9">
        <v>0</v>
      </c>
      <c r="BP18" s="8"/>
      <c r="BQ18" s="31">
        <f t="shared" si="4"/>
        <v>0</v>
      </c>
      <c r="BR18" s="9">
        <v>0</v>
      </c>
      <c r="BS18" s="8"/>
      <c r="BT18" s="9">
        <v>0</v>
      </c>
      <c r="BU18" s="9"/>
      <c r="BV18" s="9">
        <v>0</v>
      </c>
      <c r="BW18" s="9"/>
      <c r="BX18" s="9">
        <v>0</v>
      </c>
      <c r="BY18" s="9"/>
      <c r="BZ18" s="9">
        <v>0</v>
      </c>
      <c r="CA18" s="9"/>
      <c r="CB18" s="9">
        <v>0</v>
      </c>
      <c r="CC18" s="9"/>
      <c r="CD18" s="9">
        <v>0</v>
      </c>
      <c r="CE18" s="9"/>
      <c r="CF18" s="9">
        <v>0</v>
      </c>
      <c r="CG18" s="9"/>
      <c r="CH18" s="9">
        <v>0</v>
      </c>
      <c r="CI18" s="9"/>
      <c r="CJ18" s="9">
        <v>0</v>
      </c>
      <c r="CK18" s="8"/>
      <c r="CL18" s="31">
        <f t="shared" si="6"/>
        <v>0</v>
      </c>
      <c r="CM18" s="9">
        <v>0</v>
      </c>
      <c r="CN18" s="8"/>
      <c r="CO18" s="9">
        <v>0</v>
      </c>
      <c r="CP18" s="9"/>
      <c r="CQ18" s="9">
        <v>0</v>
      </c>
      <c r="CR18" s="9"/>
      <c r="CS18" s="9">
        <v>0</v>
      </c>
      <c r="CT18" s="9"/>
      <c r="CU18" s="9">
        <v>0</v>
      </c>
      <c r="CV18" s="9"/>
      <c r="CW18" s="9">
        <v>0</v>
      </c>
      <c r="CX18" s="9"/>
      <c r="CY18" s="9">
        <v>0</v>
      </c>
      <c r="CZ18" s="9"/>
      <c r="DA18" s="9">
        <v>0</v>
      </c>
      <c r="DB18" s="9"/>
      <c r="DC18" s="9">
        <v>0</v>
      </c>
      <c r="DD18" s="9"/>
      <c r="DE18" s="9">
        <v>0</v>
      </c>
      <c r="DF18" s="8"/>
      <c r="DG18" s="31">
        <f t="shared" si="8"/>
        <v>0</v>
      </c>
      <c r="DH18" s="9">
        <v>0</v>
      </c>
      <c r="DI18" s="8"/>
      <c r="DJ18" s="9">
        <v>0</v>
      </c>
      <c r="DK18" s="9"/>
      <c r="DL18" s="9">
        <v>0</v>
      </c>
      <c r="DM18" s="9"/>
      <c r="DN18" s="9">
        <v>0</v>
      </c>
      <c r="DO18" s="9"/>
      <c r="DP18" s="9">
        <v>0</v>
      </c>
      <c r="DQ18" s="9"/>
      <c r="DR18" s="9">
        <v>0</v>
      </c>
      <c r="DS18" s="9"/>
      <c r="DT18" s="9">
        <v>0</v>
      </c>
      <c r="DU18" s="9"/>
      <c r="DV18" s="9">
        <v>0</v>
      </c>
      <c r="DW18" s="9"/>
      <c r="DX18" s="9">
        <v>0</v>
      </c>
      <c r="DY18" s="8"/>
      <c r="DZ18" s="9">
        <v>0</v>
      </c>
      <c r="EA18" s="9"/>
      <c r="EB18" s="9">
        <v>0</v>
      </c>
      <c r="EC18" s="9"/>
      <c r="ED18" s="31">
        <f t="shared" si="10"/>
        <v>0</v>
      </c>
      <c r="EE18" s="9">
        <v>0</v>
      </c>
      <c r="EF18" s="8"/>
      <c r="EG18" s="9">
        <v>0</v>
      </c>
      <c r="EH18" s="9"/>
      <c r="EI18" s="9">
        <v>0</v>
      </c>
      <c r="EJ18" s="9"/>
      <c r="EK18" s="9">
        <v>0</v>
      </c>
      <c r="EL18" s="9"/>
      <c r="EM18" s="9">
        <v>0</v>
      </c>
      <c r="EN18" s="9"/>
      <c r="EO18" s="9">
        <v>0</v>
      </c>
      <c r="EP18" s="9"/>
      <c r="EQ18" s="9">
        <v>0</v>
      </c>
      <c r="ER18" s="9"/>
      <c r="ES18" s="9">
        <v>0</v>
      </c>
      <c r="ET18" s="9"/>
      <c r="EU18" s="9">
        <v>0</v>
      </c>
      <c r="EV18" s="9"/>
      <c r="EW18" s="9">
        <v>0</v>
      </c>
      <c r="EX18" s="9"/>
      <c r="EY18" s="9">
        <v>0</v>
      </c>
      <c r="EZ18" s="31">
        <f t="shared" si="12"/>
        <v>0</v>
      </c>
      <c r="FA18" s="9">
        <v>0</v>
      </c>
      <c r="FB18" s="8"/>
      <c r="FC18" s="9">
        <v>0</v>
      </c>
      <c r="FD18" s="8"/>
      <c r="FE18" s="9">
        <v>0</v>
      </c>
      <c r="FF18" s="9"/>
      <c r="FG18" s="9">
        <v>0</v>
      </c>
      <c r="FH18" s="9"/>
      <c r="FI18" s="9">
        <v>0</v>
      </c>
      <c r="FJ18" s="9"/>
      <c r="FK18" s="9">
        <v>0</v>
      </c>
      <c r="FL18" s="9"/>
      <c r="FM18" s="9">
        <v>0</v>
      </c>
      <c r="FN18" s="9"/>
      <c r="FO18" s="9">
        <v>0</v>
      </c>
      <c r="FP18" s="9"/>
      <c r="FQ18" s="9">
        <v>0</v>
      </c>
      <c r="FR18" s="9"/>
      <c r="FS18" s="9">
        <v>0</v>
      </c>
      <c r="FT18" s="9"/>
      <c r="FU18" s="9">
        <v>0</v>
      </c>
      <c r="FV18" s="31">
        <f t="shared" si="14"/>
        <v>0</v>
      </c>
      <c r="FW18" s="9">
        <v>0</v>
      </c>
      <c r="FX18" s="8"/>
      <c r="FY18" s="9">
        <v>0</v>
      </c>
      <c r="FZ18" s="9"/>
      <c r="GA18" s="9">
        <v>0</v>
      </c>
      <c r="GB18" s="9"/>
      <c r="GC18" s="9">
        <v>0</v>
      </c>
      <c r="GD18" s="9"/>
      <c r="GE18" s="9">
        <v>0</v>
      </c>
      <c r="GF18" s="9"/>
      <c r="GG18" s="9"/>
      <c r="GH18" s="9"/>
      <c r="GI18" s="9">
        <v>0</v>
      </c>
      <c r="GJ18" s="9"/>
      <c r="GK18" s="9">
        <v>0</v>
      </c>
      <c r="GL18" s="9"/>
      <c r="GM18" s="9">
        <v>0</v>
      </c>
      <c r="GN18" s="9"/>
      <c r="GO18" s="9">
        <v>0</v>
      </c>
      <c r="GP18" s="9"/>
      <c r="GQ18" s="9">
        <v>0</v>
      </c>
      <c r="GR18" s="8"/>
      <c r="GS18" s="31">
        <f t="shared" si="16"/>
        <v>0</v>
      </c>
      <c r="GT18" s="9">
        <v>0</v>
      </c>
      <c r="GU18" s="8"/>
      <c r="GV18" s="9">
        <v>0</v>
      </c>
      <c r="GW18" s="8"/>
      <c r="GX18" s="9">
        <v>0</v>
      </c>
      <c r="GY18" s="9"/>
      <c r="GZ18" s="9">
        <v>0</v>
      </c>
      <c r="HA18" s="9"/>
      <c r="HB18" s="9">
        <v>0</v>
      </c>
      <c r="HC18" s="9"/>
      <c r="HD18" s="9">
        <v>0</v>
      </c>
      <c r="HE18" s="9"/>
      <c r="HF18" s="9">
        <v>0</v>
      </c>
      <c r="HG18" s="9"/>
      <c r="HH18" s="9">
        <v>0</v>
      </c>
      <c r="HI18" s="9"/>
      <c r="HJ18" s="9">
        <v>0</v>
      </c>
      <c r="HK18" s="9"/>
      <c r="HL18" s="9">
        <v>0</v>
      </c>
      <c r="HM18" s="9"/>
      <c r="HN18" s="9">
        <v>0</v>
      </c>
      <c r="HO18" s="8"/>
      <c r="HP18" s="31">
        <f t="shared" si="18"/>
        <v>0</v>
      </c>
      <c r="HQ18" s="9">
        <v>0</v>
      </c>
      <c r="HR18" s="8"/>
      <c r="HS18" s="9">
        <v>0</v>
      </c>
      <c r="HT18" s="8"/>
      <c r="HU18" s="9">
        <v>6580</v>
      </c>
      <c r="HV18" s="9"/>
      <c r="HW18" s="9">
        <v>0</v>
      </c>
      <c r="HX18" s="9"/>
      <c r="HY18" s="9">
        <v>0</v>
      </c>
      <c r="HZ18" s="9"/>
      <c r="IA18" s="9">
        <v>0</v>
      </c>
      <c r="IB18" s="9"/>
      <c r="IC18" s="9">
        <v>0</v>
      </c>
      <c r="ID18" s="9"/>
      <c r="IE18" s="9">
        <v>0</v>
      </c>
      <c r="IF18" s="9"/>
      <c r="IG18" s="9">
        <v>0</v>
      </c>
      <c r="IH18" s="9"/>
      <c r="II18" s="9">
        <v>0</v>
      </c>
      <c r="IJ18" s="9"/>
      <c r="IK18" s="9">
        <v>0</v>
      </c>
      <c r="IL18" s="9"/>
      <c r="IM18" s="9">
        <v>0</v>
      </c>
      <c r="IN18" s="9"/>
      <c r="IO18" s="31">
        <f t="shared" si="31"/>
        <v>6580</v>
      </c>
      <c r="IP18" s="9">
        <v>0</v>
      </c>
      <c r="IQ18" s="8"/>
      <c r="IR18" s="9">
        <v>0</v>
      </c>
      <c r="IS18" s="8"/>
      <c r="IT18" s="9">
        <v>3620</v>
      </c>
      <c r="IU18" s="9"/>
      <c r="IV18" s="9">
        <v>0</v>
      </c>
      <c r="IW18" s="9"/>
      <c r="IX18" s="9">
        <v>0</v>
      </c>
      <c r="IY18" s="9"/>
      <c r="IZ18" s="9">
        <v>0</v>
      </c>
      <c r="JA18" s="9"/>
      <c r="JB18" s="9">
        <v>0</v>
      </c>
      <c r="JC18" s="9"/>
      <c r="JD18" s="9">
        <v>0</v>
      </c>
      <c r="JE18" s="9"/>
      <c r="JF18" s="9">
        <v>0</v>
      </c>
      <c r="JG18" s="9"/>
      <c r="JH18" s="9">
        <v>0</v>
      </c>
      <c r="JI18" s="9"/>
      <c r="JJ18" s="9">
        <v>0</v>
      </c>
      <c r="JK18" s="9"/>
      <c r="JL18" s="9">
        <v>0</v>
      </c>
      <c r="JM18" s="9"/>
      <c r="JN18" s="31">
        <f t="shared" si="22"/>
        <v>3620</v>
      </c>
      <c r="JO18" s="9">
        <v>0</v>
      </c>
      <c r="JP18" s="9"/>
      <c r="JQ18" s="9">
        <f t="shared" si="32"/>
        <v>0</v>
      </c>
      <c r="JR18" s="9"/>
      <c r="JS18" s="9">
        <f>P18+AL18+CB18+CW18+DR18+FK18+GG18+HD18+IC18+JB18+EO18</f>
        <v>0</v>
      </c>
      <c r="JT18" s="9"/>
      <c r="JU18" s="9">
        <f>AT18+X18+BO18+CJ18+DE18+EB18+EY18+FU18+GQ18+HN18+IM18+JL18</f>
        <v>0</v>
      </c>
      <c r="JV18" s="9"/>
      <c r="JW18" s="72">
        <f t="shared" si="25"/>
        <v>0</v>
      </c>
      <c r="JX18" s="9"/>
      <c r="JY18" s="9">
        <f>F18+Z18+AW18+BR18+CM18+DH18+EE18+FA18+FW18+GT18+HQ18+IP18</f>
        <v>0</v>
      </c>
      <c r="JZ18" s="9"/>
      <c r="KA18" s="9">
        <f>H18+AB18+AY18+BT18+CO18+DJ18+EG18+FC18+FY18+GV18+HS18+IR18</f>
        <v>0</v>
      </c>
      <c r="KB18" s="9"/>
      <c r="KC18" s="9">
        <f>J18+AD18+BA18+BV18+CQ18+DL18+EI18+FE18+GA18+GX18+IT18+HU18</f>
        <v>10200</v>
      </c>
      <c r="KD18" s="9"/>
      <c r="KE18" s="9">
        <f>L18+AH18+BC18+BX18+CS18+DN18+EK18+FG18+GC18+GZ18+HY18+IX18</f>
        <v>0</v>
      </c>
      <c r="KF18" s="9"/>
      <c r="KG18" s="9">
        <f t="shared" si="33"/>
        <v>0</v>
      </c>
      <c r="KH18" s="9"/>
      <c r="KI18" s="9">
        <f t="shared" si="34"/>
        <v>0</v>
      </c>
      <c r="KJ18" s="9"/>
      <c r="KK18" s="9">
        <f t="shared" si="35"/>
        <v>0</v>
      </c>
      <c r="KL18" s="9"/>
      <c r="KM18" s="9">
        <f t="shared" si="36"/>
        <v>0</v>
      </c>
      <c r="KN18" s="9"/>
      <c r="KO18" s="9">
        <f>AR18+V18+BM18+CH18+DC18+DZ18+EW18+FS18+GO18+HL18+IK18+JJ18</f>
        <v>0</v>
      </c>
      <c r="KP18" s="9"/>
      <c r="KQ18" s="31">
        <f>SUM(JW18:KP18)</f>
        <v>10200</v>
      </c>
      <c r="KR18" s="9"/>
      <c r="KS18" s="31">
        <v>206094.95</v>
      </c>
      <c r="KT18" s="9"/>
      <c r="KU18" s="40"/>
      <c r="KV18" s="14"/>
    </row>
    <row r="19" spans="1:308" x14ac:dyDescent="0.2">
      <c r="A19" s="74">
        <v>2</v>
      </c>
      <c r="B19" s="40" t="s">
        <v>67</v>
      </c>
      <c r="C19" s="11" t="s">
        <v>68</v>
      </c>
      <c r="E19" s="8"/>
      <c r="F19" s="9">
        <v>0</v>
      </c>
      <c r="G19" s="8"/>
      <c r="H19" s="9">
        <v>0</v>
      </c>
      <c r="I19" s="8"/>
      <c r="J19" s="9">
        <v>0</v>
      </c>
      <c r="K19" s="9"/>
      <c r="L19" s="9">
        <v>0</v>
      </c>
      <c r="M19" s="9"/>
      <c r="N19" s="9">
        <v>0</v>
      </c>
      <c r="O19" s="9"/>
      <c r="P19" s="9">
        <v>0</v>
      </c>
      <c r="Q19" s="9"/>
      <c r="R19" s="9">
        <v>0</v>
      </c>
      <c r="S19" s="9"/>
      <c r="T19" s="9">
        <v>0</v>
      </c>
      <c r="U19" s="9"/>
      <c r="V19" s="9">
        <v>0</v>
      </c>
      <c r="W19" s="9"/>
      <c r="X19" s="9">
        <v>0</v>
      </c>
      <c r="Y19" s="31">
        <f t="shared" si="1"/>
        <v>0</v>
      </c>
      <c r="Z19" s="9">
        <v>0</v>
      </c>
      <c r="AA19" s="8"/>
      <c r="AB19" s="9">
        <v>0</v>
      </c>
      <c r="AC19" s="8"/>
      <c r="AD19" s="9">
        <v>0</v>
      </c>
      <c r="AE19" s="9"/>
      <c r="AF19" s="9">
        <v>0</v>
      </c>
      <c r="AG19" s="9"/>
      <c r="AH19" s="9">
        <v>0</v>
      </c>
      <c r="AI19" s="9"/>
      <c r="AJ19" s="9">
        <v>0</v>
      </c>
      <c r="AK19" s="9"/>
      <c r="AL19" s="9">
        <v>0</v>
      </c>
      <c r="AM19" s="9"/>
      <c r="AN19" s="9">
        <v>0</v>
      </c>
      <c r="AO19" s="9"/>
      <c r="AP19" s="9">
        <v>0</v>
      </c>
      <c r="AQ19" s="9"/>
      <c r="AR19" s="9">
        <v>0</v>
      </c>
      <c r="AS19" s="9"/>
      <c r="AT19" s="9">
        <v>0</v>
      </c>
      <c r="AU19" s="9"/>
      <c r="AV19" s="31">
        <f t="shared" si="3"/>
        <v>0</v>
      </c>
      <c r="AW19" s="9">
        <v>0</v>
      </c>
      <c r="AX19" s="8"/>
      <c r="AY19" s="9">
        <v>0</v>
      </c>
      <c r="AZ19" s="9"/>
      <c r="BA19" s="9">
        <v>0</v>
      </c>
      <c r="BB19" s="9"/>
      <c r="BC19" s="9">
        <v>0</v>
      </c>
      <c r="BD19" s="9"/>
      <c r="BE19" s="9">
        <v>0</v>
      </c>
      <c r="BF19" s="9"/>
      <c r="BG19" s="9">
        <v>0</v>
      </c>
      <c r="BH19" s="9"/>
      <c r="BI19" s="9">
        <v>0</v>
      </c>
      <c r="BJ19" s="9"/>
      <c r="BK19" s="9">
        <v>0</v>
      </c>
      <c r="BL19" s="9"/>
      <c r="BM19" s="9">
        <v>0</v>
      </c>
      <c r="BN19" s="9"/>
      <c r="BO19" s="9">
        <v>0</v>
      </c>
      <c r="BP19" s="8"/>
      <c r="BQ19" s="31">
        <f t="shared" si="4"/>
        <v>0</v>
      </c>
      <c r="BR19" s="9">
        <v>0</v>
      </c>
      <c r="BS19" s="8"/>
      <c r="BT19" s="9">
        <v>0</v>
      </c>
      <c r="BU19" s="9"/>
      <c r="BV19" s="9">
        <v>0</v>
      </c>
      <c r="BW19" s="9"/>
      <c r="BX19" s="9">
        <v>0</v>
      </c>
      <c r="BY19" s="9"/>
      <c r="BZ19" s="9">
        <v>0</v>
      </c>
      <c r="CA19" s="9"/>
      <c r="CB19" s="9">
        <v>0</v>
      </c>
      <c r="CC19" s="9"/>
      <c r="CD19" s="9">
        <v>0</v>
      </c>
      <c r="CE19" s="9"/>
      <c r="CF19" s="9">
        <v>0</v>
      </c>
      <c r="CG19" s="9"/>
      <c r="CH19" s="9">
        <v>0</v>
      </c>
      <c r="CI19" s="9"/>
      <c r="CJ19" s="9">
        <v>0</v>
      </c>
      <c r="CK19" s="8"/>
      <c r="CL19" s="31">
        <f t="shared" si="6"/>
        <v>0</v>
      </c>
      <c r="CM19" s="9">
        <v>0</v>
      </c>
      <c r="CN19" s="8"/>
      <c r="CO19" s="9">
        <v>0</v>
      </c>
      <c r="CP19" s="9"/>
      <c r="CQ19" s="9">
        <v>0</v>
      </c>
      <c r="CR19" s="9"/>
      <c r="CS19" s="9">
        <v>0</v>
      </c>
      <c r="CT19" s="9"/>
      <c r="CU19" s="9">
        <v>0</v>
      </c>
      <c r="CV19" s="9"/>
      <c r="CW19" s="9">
        <v>0</v>
      </c>
      <c r="CX19" s="9"/>
      <c r="CY19" s="9">
        <v>0</v>
      </c>
      <c r="CZ19" s="9"/>
      <c r="DA19" s="9">
        <v>0</v>
      </c>
      <c r="DB19" s="9"/>
      <c r="DC19" s="9">
        <v>0</v>
      </c>
      <c r="DD19" s="9"/>
      <c r="DE19" s="9">
        <v>0</v>
      </c>
      <c r="DF19" s="8"/>
      <c r="DG19" s="31">
        <f t="shared" si="8"/>
        <v>0</v>
      </c>
      <c r="DH19" s="9">
        <v>0</v>
      </c>
      <c r="DI19" s="8"/>
      <c r="DJ19" s="9">
        <v>0</v>
      </c>
      <c r="DK19" s="9"/>
      <c r="DL19" s="9">
        <v>0</v>
      </c>
      <c r="DM19" s="9"/>
      <c r="DN19" s="9">
        <v>0</v>
      </c>
      <c r="DO19" s="9"/>
      <c r="DP19" s="9">
        <v>0</v>
      </c>
      <c r="DQ19" s="9"/>
      <c r="DR19" s="9">
        <v>0</v>
      </c>
      <c r="DS19" s="9"/>
      <c r="DT19" s="9">
        <v>0</v>
      </c>
      <c r="DU19" s="9"/>
      <c r="DV19" s="9">
        <v>0</v>
      </c>
      <c r="DW19" s="9"/>
      <c r="DX19" s="9">
        <v>0</v>
      </c>
      <c r="DY19" s="8"/>
      <c r="DZ19" s="9">
        <v>0</v>
      </c>
      <c r="EA19" s="9"/>
      <c r="EB19" s="9">
        <v>0</v>
      </c>
      <c r="EC19" s="9"/>
      <c r="ED19" s="31">
        <f t="shared" si="10"/>
        <v>0</v>
      </c>
      <c r="EE19" s="9">
        <v>0</v>
      </c>
      <c r="EF19" s="8"/>
      <c r="EG19" s="9">
        <v>0</v>
      </c>
      <c r="EH19" s="9"/>
      <c r="EI19" s="9">
        <v>0</v>
      </c>
      <c r="EJ19" s="9"/>
      <c r="EK19" s="9">
        <v>0</v>
      </c>
      <c r="EL19" s="9"/>
      <c r="EM19" s="9">
        <v>0</v>
      </c>
      <c r="EN19" s="9"/>
      <c r="EO19" s="9">
        <v>0</v>
      </c>
      <c r="EP19" s="9"/>
      <c r="EQ19" s="9">
        <v>0</v>
      </c>
      <c r="ER19" s="9"/>
      <c r="ES19" s="9">
        <v>0</v>
      </c>
      <c r="ET19" s="9"/>
      <c r="EU19" s="9">
        <v>0</v>
      </c>
      <c r="EV19" s="9"/>
      <c r="EW19" s="9">
        <v>0</v>
      </c>
      <c r="EX19" s="9"/>
      <c r="EY19" s="9">
        <v>0</v>
      </c>
      <c r="EZ19" s="31">
        <f t="shared" si="12"/>
        <v>0</v>
      </c>
      <c r="FA19" s="9">
        <v>0</v>
      </c>
      <c r="FB19" s="8"/>
      <c r="FC19" s="9">
        <v>0</v>
      </c>
      <c r="FD19" s="8"/>
      <c r="FE19" s="9">
        <v>0</v>
      </c>
      <c r="FF19" s="9"/>
      <c r="FG19" s="9">
        <v>0</v>
      </c>
      <c r="FH19" s="9"/>
      <c r="FI19" s="9">
        <v>0</v>
      </c>
      <c r="FJ19" s="9"/>
      <c r="FK19" s="9">
        <v>0</v>
      </c>
      <c r="FL19" s="9"/>
      <c r="FM19" s="9">
        <v>0</v>
      </c>
      <c r="FN19" s="9"/>
      <c r="FO19" s="9">
        <v>0</v>
      </c>
      <c r="FP19" s="9"/>
      <c r="FQ19" s="9">
        <v>0</v>
      </c>
      <c r="FR19" s="9"/>
      <c r="FS19" s="9">
        <v>0</v>
      </c>
      <c r="FT19" s="9"/>
      <c r="FU19" s="9">
        <v>0</v>
      </c>
      <c r="FV19" s="31">
        <f t="shared" si="14"/>
        <v>0</v>
      </c>
      <c r="FW19" s="9">
        <v>0</v>
      </c>
      <c r="FX19" s="8"/>
      <c r="FY19" s="9">
        <v>0</v>
      </c>
      <c r="FZ19" s="9"/>
      <c r="GA19" s="9">
        <v>0</v>
      </c>
      <c r="GB19" s="9"/>
      <c r="GC19" s="9">
        <v>0</v>
      </c>
      <c r="GD19" s="9"/>
      <c r="GE19" s="9">
        <v>0</v>
      </c>
      <c r="GF19" s="9"/>
      <c r="GG19" s="9"/>
      <c r="GH19" s="9"/>
      <c r="GI19" s="9">
        <v>0</v>
      </c>
      <c r="GJ19" s="9"/>
      <c r="GK19" s="9">
        <v>0</v>
      </c>
      <c r="GL19" s="9"/>
      <c r="GM19" s="9">
        <v>0</v>
      </c>
      <c r="GN19" s="9"/>
      <c r="GO19" s="9">
        <v>0</v>
      </c>
      <c r="GP19" s="9"/>
      <c r="GQ19" s="9">
        <v>0</v>
      </c>
      <c r="GR19" s="8"/>
      <c r="GS19" s="31">
        <f t="shared" si="16"/>
        <v>0</v>
      </c>
      <c r="GT19" s="9">
        <v>0</v>
      </c>
      <c r="GU19" s="8"/>
      <c r="GV19" s="9">
        <v>0</v>
      </c>
      <c r="GW19" s="8"/>
      <c r="GX19" s="9">
        <v>0</v>
      </c>
      <c r="GY19" s="9"/>
      <c r="GZ19" s="9">
        <v>0</v>
      </c>
      <c r="HA19" s="9"/>
      <c r="HB19" s="9">
        <v>0</v>
      </c>
      <c r="HC19" s="9"/>
      <c r="HD19" s="9">
        <v>0</v>
      </c>
      <c r="HE19" s="9"/>
      <c r="HF19" s="9">
        <v>0</v>
      </c>
      <c r="HG19" s="9"/>
      <c r="HH19" s="9">
        <v>0</v>
      </c>
      <c r="HI19" s="9"/>
      <c r="HJ19" s="9">
        <v>0</v>
      </c>
      <c r="HK19" s="9"/>
      <c r="HL19" s="9">
        <v>0</v>
      </c>
      <c r="HM19" s="9"/>
      <c r="HN19" s="9">
        <v>0</v>
      </c>
      <c r="HO19" s="8"/>
      <c r="HP19" s="31">
        <f t="shared" si="18"/>
        <v>0</v>
      </c>
      <c r="HQ19" s="9">
        <v>0</v>
      </c>
      <c r="HR19" s="8"/>
      <c r="HS19" s="9">
        <v>0</v>
      </c>
      <c r="HT19" s="8"/>
      <c r="HU19" s="9">
        <v>0</v>
      </c>
      <c r="HV19" s="9"/>
      <c r="HW19" s="9">
        <v>0</v>
      </c>
      <c r="HX19" s="9"/>
      <c r="HY19" s="9">
        <v>0</v>
      </c>
      <c r="HZ19" s="9"/>
      <c r="IA19" s="9">
        <v>0</v>
      </c>
      <c r="IB19" s="9"/>
      <c r="IC19" s="9">
        <v>0</v>
      </c>
      <c r="ID19" s="9"/>
      <c r="IE19" s="9">
        <v>0</v>
      </c>
      <c r="IF19" s="9"/>
      <c r="IG19" s="9">
        <v>0</v>
      </c>
      <c r="IH19" s="9"/>
      <c r="II19" s="9">
        <v>0</v>
      </c>
      <c r="IJ19" s="9"/>
      <c r="IK19" s="9">
        <v>0</v>
      </c>
      <c r="IL19" s="9"/>
      <c r="IM19" s="9">
        <v>0</v>
      </c>
      <c r="IN19" s="9"/>
      <c r="IO19" s="31">
        <f t="shared" si="31"/>
        <v>0</v>
      </c>
      <c r="IP19" s="9">
        <v>0</v>
      </c>
      <c r="IQ19" s="8"/>
      <c r="IR19" s="9">
        <v>0</v>
      </c>
      <c r="IS19" s="8"/>
      <c r="IT19" s="9">
        <v>396</v>
      </c>
      <c r="IU19" s="9"/>
      <c r="IV19" s="9">
        <v>0</v>
      </c>
      <c r="IW19" s="9"/>
      <c r="IX19" s="9">
        <v>0</v>
      </c>
      <c r="IY19" s="9"/>
      <c r="IZ19" s="9">
        <v>0</v>
      </c>
      <c r="JA19" s="9"/>
      <c r="JB19" s="9">
        <v>0</v>
      </c>
      <c r="JC19" s="9"/>
      <c r="JD19" s="9">
        <v>0</v>
      </c>
      <c r="JE19" s="9"/>
      <c r="JF19" s="9">
        <v>0</v>
      </c>
      <c r="JG19" s="9"/>
      <c r="JH19" s="9">
        <v>0</v>
      </c>
      <c r="JI19" s="9"/>
      <c r="JJ19" s="9">
        <v>0</v>
      </c>
      <c r="JK19" s="9"/>
      <c r="JL19" s="9">
        <v>0</v>
      </c>
      <c r="JM19" s="9"/>
      <c r="JN19" s="31">
        <f t="shared" si="22"/>
        <v>396</v>
      </c>
      <c r="JO19" s="9">
        <v>0</v>
      </c>
      <c r="JP19" s="9"/>
      <c r="JQ19" s="9">
        <f t="shared" si="32"/>
        <v>0</v>
      </c>
      <c r="JR19" s="9"/>
      <c r="JS19" s="9">
        <f>P19+AL19+CB19+CW19+DR19+FK19+GG19+HD19+IC19+JB19+EO19</f>
        <v>0</v>
      </c>
      <c r="JT19" s="9"/>
      <c r="JU19" s="9">
        <f>AT19+X19+BO19+CJ19+DE19+EB19+EY19+FU19+GQ19+HN19+IM19+JL19</f>
        <v>0</v>
      </c>
      <c r="JV19" s="9"/>
      <c r="JW19" s="72">
        <f t="shared" si="25"/>
        <v>0</v>
      </c>
      <c r="JX19" s="9"/>
      <c r="JY19" s="9">
        <f>F19+Z19+AW19+BR19+CM19+DH19+EE19+FA19+FW19+GT19+HQ19+IP19</f>
        <v>0</v>
      </c>
      <c r="JZ19" s="9"/>
      <c r="KA19" s="9">
        <f>H19+AB19+AY19+BT19+CO19+DJ19+EG19+FC19+FY19+GV19+HS19+IR19</f>
        <v>0</v>
      </c>
      <c r="KB19" s="9"/>
      <c r="KC19" s="9">
        <f>J19+AD19+BA19+BV19+CQ19+DL19+EI19+FE19+GA19+GX19+IT19+HU19</f>
        <v>396</v>
      </c>
      <c r="KD19" s="9"/>
      <c r="KE19" s="9">
        <f>L19+AH19+BC19+BX19+CS19+DN19+EK19+FG19+GC19+GZ19+HY19+IX19</f>
        <v>0</v>
      </c>
      <c r="KF19" s="9"/>
      <c r="KG19" s="9">
        <f t="shared" si="33"/>
        <v>0</v>
      </c>
      <c r="KH19" s="9"/>
      <c r="KI19" s="9">
        <f t="shared" si="34"/>
        <v>0</v>
      </c>
      <c r="KJ19" s="9"/>
      <c r="KK19" s="9">
        <f t="shared" si="35"/>
        <v>0</v>
      </c>
      <c r="KL19" s="9"/>
      <c r="KM19" s="9">
        <f t="shared" si="36"/>
        <v>0</v>
      </c>
      <c r="KN19" s="9"/>
      <c r="KO19" s="9">
        <f>AR19+V19+BM19+CH19+DC19+DZ19+EW19+FS19+GO19+HL19+IK19+JJ19</f>
        <v>0</v>
      </c>
      <c r="KP19" s="9"/>
      <c r="KQ19" s="31">
        <f>SUM(JW19:KP19)</f>
        <v>396</v>
      </c>
      <c r="KR19" s="9"/>
      <c r="KS19" s="31">
        <v>0</v>
      </c>
      <c r="KT19" s="9"/>
      <c r="KU19" s="40"/>
      <c r="KV19" s="14"/>
    </row>
    <row r="20" spans="1:308" x14ac:dyDescent="0.2">
      <c r="A20" s="74">
        <v>2</v>
      </c>
      <c r="B20" s="40" t="s">
        <v>69</v>
      </c>
      <c r="C20" s="11" t="s">
        <v>70</v>
      </c>
      <c r="E20" s="8"/>
      <c r="F20" s="9">
        <v>1049285.72</v>
      </c>
      <c r="G20" s="8"/>
      <c r="H20" s="9">
        <v>0</v>
      </c>
      <c r="I20" s="8"/>
      <c r="J20" s="9">
        <v>-32748</v>
      </c>
      <c r="K20" s="9"/>
      <c r="L20" s="9">
        <v>0</v>
      </c>
      <c r="M20" s="9"/>
      <c r="N20" s="9">
        <v>0</v>
      </c>
      <c r="O20" s="9"/>
      <c r="P20" s="9">
        <v>0</v>
      </c>
      <c r="Q20" s="9"/>
      <c r="R20" s="9">
        <v>0</v>
      </c>
      <c r="S20" s="9"/>
      <c r="T20" s="9">
        <v>0</v>
      </c>
      <c r="U20" s="9"/>
      <c r="V20" s="9">
        <v>0</v>
      </c>
      <c r="W20" s="9"/>
      <c r="X20" s="9">
        <v>0</v>
      </c>
      <c r="Y20" s="31">
        <f t="shared" si="1"/>
        <v>1016537.72</v>
      </c>
      <c r="Z20" s="9">
        <v>260357.15</v>
      </c>
      <c r="AA20" s="8"/>
      <c r="AB20" s="9">
        <v>0</v>
      </c>
      <c r="AC20" s="8"/>
      <c r="AD20" s="9">
        <v>130500</v>
      </c>
      <c r="AE20" s="9"/>
      <c r="AF20" s="9">
        <v>0</v>
      </c>
      <c r="AG20" s="9"/>
      <c r="AH20" s="9">
        <v>0</v>
      </c>
      <c r="AI20" s="9"/>
      <c r="AJ20" s="9">
        <v>0</v>
      </c>
      <c r="AK20" s="9"/>
      <c r="AL20" s="9">
        <v>0</v>
      </c>
      <c r="AM20" s="9"/>
      <c r="AN20" s="9">
        <v>0</v>
      </c>
      <c r="AO20" s="9"/>
      <c r="AP20" s="9">
        <v>0</v>
      </c>
      <c r="AQ20" s="9"/>
      <c r="AR20" s="9">
        <v>0</v>
      </c>
      <c r="AS20" s="9"/>
      <c r="AT20" s="9">
        <v>0</v>
      </c>
      <c r="AU20" s="9"/>
      <c r="AV20" s="31">
        <f t="shared" si="3"/>
        <v>390857.15</v>
      </c>
      <c r="AW20" s="9">
        <v>0</v>
      </c>
      <c r="AX20" s="8"/>
      <c r="AY20" s="9">
        <v>0</v>
      </c>
      <c r="AZ20" s="9"/>
      <c r="BA20" s="9">
        <v>500</v>
      </c>
      <c r="BB20" s="9"/>
      <c r="BC20" s="9">
        <v>0</v>
      </c>
      <c r="BD20" s="9"/>
      <c r="BE20" s="9">
        <v>0</v>
      </c>
      <c r="BF20" s="9"/>
      <c r="BG20" s="9">
        <v>0</v>
      </c>
      <c r="BH20" s="9"/>
      <c r="BI20" s="9">
        <v>0</v>
      </c>
      <c r="BJ20" s="9"/>
      <c r="BK20" s="9">
        <v>0</v>
      </c>
      <c r="BL20" s="9"/>
      <c r="BM20" s="9">
        <v>0</v>
      </c>
      <c r="BN20" s="9"/>
      <c r="BO20" s="9">
        <v>0</v>
      </c>
      <c r="BP20" s="8"/>
      <c r="BQ20" s="31">
        <f t="shared" si="4"/>
        <v>500</v>
      </c>
      <c r="BR20" s="9">
        <v>-235000</v>
      </c>
      <c r="BS20" s="8"/>
      <c r="BT20" s="9">
        <v>0</v>
      </c>
      <c r="BU20" s="9"/>
      <c r="BV20" s="9">
        <v>254500</v>
      </c>
      <c r="BW20" s="9"/>
      <c r="BX20" s="9">
        <v>0</v>
      </c>
      <c r="BY20" s="9"/>
      <c r="BZ20" s="9">
        <v>0</v>
      </c>
      <c r="CA20" s="9"/>
      <c r="CB20" s="9">
        <v>0</v>
      </c>
      <c r="CC20" s="9"/>
      <c r="CD20" s="9">
        <v>0</v>
      </c>
      <c r="CE20" s="9"/>
      <c r="CF20" s="9">
        <v>0</v>
      </c>
      <c r="CG20" s="9"/>
      <c r="CH20" s="9">
        <v>0</v>
      </c>
      <c r="CI20" s="9"/>
      <c r="CJ20" s="9">
        <v>81784.02</v>
      </c>
      <c r="CK20" s="8"/>
      <c r="CL20" s="31">
        <f t="shared" si="6"/>
        <v>101284.02</v>
      </c>
      <c r="CM20" s="9">
        <v>-117500</v>
      </c>
      <c r="CN20" s="8"/>
      <c r="CO20" s="9">
        <v>0</v>
      </c>
      <c r="CP20" s="9"/>
      <c r="CQ20" s="9">
        <v>120500</v>
      </c>
      <c r="CR20" s="9"/>
      <c r="CS20" s="9">
        <v>0</v>
      </c>
      <c r="CT20" s="9"/>
      <c r="CU20" s="9">
        <v>0</v>
      </c>
      <c r="CV20" s="9"/>
      <c r="CW20" s="9">
        <v>0</v>
      </c>
      <c r="CX20" s="9"/>
      <c r="CY20" s="9">
        <v>0</v>
      </c>
      <c r="CZ20" s="9"/>
      <c r="DA20" s="9">
        <v>0</v>
      </c>
      <c r="DB20" s="9"/>
      <c r="DC20" s="9">
        <v>22415.87</v>
      </c>
      <c r="DD20" s="9"/>
      <c r="DE20" s="9">
        <v>67780.399999999994</v>
      </c>
      <c r="DF20" s="8"/>
      <c r="DG20" s="31">
        <f t="shared" si="8"/>
        <v>93196.26999999999</v>
      </c>
      <c r="DH20" s="9">
        <v>60000</v>
      </c>
      <c r="DI20" s="8"/>
      <c r="DJ20" s="9">
        <v>0</v>
      </c>
      <c r="DK20" s="9"/>
      <c r="DL20" s="9">
        <v>500</v>
      </c>
      <c r="DM20" s="9"/>
      <c r="DN20" s="9">
        <v>0</v>
      </c>
      <c r="DO20" s="9"/>
      <c r="DP20" s="9">
        <v>0</v>
      </c>
      <c r="DQ20" s="9"/>
      <c r="DR20" s="9">
        <v>0</v>
      </c>
      <c r="DS20" s="9"/>
      <c r="DT20" s="9">
        <v>0</v>
      </c>
      <c r="DU20" s="9"/>
      <c r="DV20" s="9">
        <v>0</v>
      </c>
      <c r="DW20" s="9"/>
      <c r="DX20" s="9">
        <v>0</v>
      </c>
      <c r="DY20" s="8"/>
      <c r="DZ20" s="9">
        <v>0</v>
      </c>
      <c r="EA20" s="9"/>
      <c r="EB20" s="9">
        <v>67628.67</v>
      </c>
      <c r="EC20" s="9"/>
      <c r="ED20" s="31">
        <f t="shared" si="10"/>
        <v>128128.67</v>
      </c>
      <c r="EE20" s="9">
        <v>0</v>
      </c>
      <c r="EF20" s="8"/>
      <c r="EG20" s="9">
        <v>0</v>
      </c>
      <c r="EH20" s="9"/>
      <c r="EI20" s="9">
        <v>500</v>
      </c>
      <c r="EJ20" s="9"/>
      <c r="EK20" s="9">
        <v>0</v>
      </c>
      <c r="EL20" s="9"/>
      <c r="EM20" s="9">
        <v>0</v>
      </c>
      <c r="EN20" s="9"/>
      <c r="EO20" s="9">
        <v>0</v>
      </c>
      <c r="EP20" s="9"/>
      <c r="EQ20" s="9">
        <v>0</v>
      </c>
      <c r="ER20" s="9"/>
      <c r="ES20" s="9">
        <v>0</v>
      </c>
      <c r="ET20" s="9"/>
      <c r="EU20" s="9">
        <v>0</v>
      </c>
      <c r="EV20" s="9"/>
      <c r="EW20" s="9">
        <v>0</v>
      </c>
      <c r="EX20" s="9"/>
      <c r="EY20" s="9">
        <v>-57.59</v>
      </c>
      <c r="EZ20" s="31">
        <f t="shared" si="12"/>
        <v>442.40999999999997</v>
      </c>
      <c r="FA20" s="9">
        <v>0</v>
      </c>
      <c r="FB20" s="8"/>
      <c r="FC20" s="9">
        <v>0</v>
      </c>
      <c r="FD20" s="8"/>
      <c r="FE20" s="9">
        <v>162830.1</v>
      </c>
      <c r="FF20" s="9"/>
      <c r="FG20" s="9">
        <v>0</v>
      </c>
      <c r="FH20" s="9"/>
      <c r="FI20" s="9">
        <v>0</v>
      </c>
      <c r="FJ20" s="9"/>
      <c r="FK20" s="9">
        <v>0</v>
      </c>
      <c r="FL20" s="9"/>
      <c r="FM20" s="9">
        <v>0</v>
      </c>
      <c r="FN20" s="9"/>
      <c r="FO20" s="9">
        <v>0</v>
      </c>
      <c r="FP20" s="9"/>
      <c r="FQ20" s="9">
        <v>0</v>
      </c>
      <c r="FR20" s="9"/>
      <c r="FS20" s="9">
        <v>9761.08</v>
      </c>
      <c r="FT20" s="9"/>
      <c r="FU20" s="9">
        <v>-95.61</v>
      </c>
      <c r="FV20" s="31">
        <f t="shared" si="14"/>
        <v>172495.57</v>
      </c>
      <c r="FW20" s="9">
        <v>0</v>
      </c>
      <c r="FX20" s="8"/>
      <c r="FY20" s="9">
        <v>0</v>
      </c>
      <c r="FZ20" s="9"/>
      <c r="GA20" s="9">
        <v>25500</v>
      </c>
      <c r="GB20" s="9"/>
      <c r="GC20" s="9">
        <v>0</v>
      </c>
      <c r="GD20" s="9"/>
      <c r="GE20" s="9">
        <v>0</v>
      </c>
      <c r="GF20" s="9"/>
      <c r="GG20" s="9">
        <v>0</v>
      </c>
      <c r="GH20" s="9"/>
      <c r="GI20" s="9">
        <v>0</v>
      </c>
      <c r="GJ20" s="9"/>
      <c r="GK20" s="9">
        <v>0</v>
      </c>
      <c r="GL20" s="9"/>
      <c r="GM20" s="9">
        <v>0</v>
      </c>
      <c r="GN20" s="9"/>
      <c r="GO20" s="9">
        <v>6376.16</v>
      </c>
      <c r="GP20" s="9"/>
      <c r="GQ20" s="9">
        <v>3907.12</v>
      </c>
      <c r="GR20" s="8"/>
      <c r="GS20" s="31">
        <f t="shared" si="16"/>
        <v>35783.279999999999</v>
      </c>
      <c r="GT20" s="9">
        <v>-60000</v>
      </c>
      <c r="GU20" s="8"/>
      <c r="GV20" s="9">
        <v>0</v>
      </c>
      <c r="GW20" s="8"/>
      <c r="GX20" s="9">
        <v>500</v>
      </c>
      <c r="GY20" s="9"/>
      <c r="GZ20" s="9">
        <v>0</v>
      </c>
      <c r="HA20" s="9"/>
      <c r="HB20" s="9">
        <v>0</v>
      </c>
      <c r="HC20" s="9"/>
      <c r="HD20" s="9">
        <v>0</v>
      </c>
      <c r="HE20" s="9"/>
      <c r="HF20" s="9">
        <v>0</v>
      </c>
      <c r="HG20" s="9"/>
      <c r="HH20" s="9">
        <v>0</v>
      </c>
      <c r="HI20" s="9"/>
      <c r="HJ20" s="9">
        <v>0</v>
      </c>
      <c r="HK20" s="9"/>
      <c r="HL20" s="9">
        <v>0.5</v>
      </c>
      <c r="HM20" s="9"/>
      <c r="HN20" s="9">
        <v>-123.41</v>
      </c>
      <c r="HO20" s="8"/>
      <c r="HP20" s="31">
        <f t="shared" si="18"/>
        <v>-59622.91</v>
      </c>
      <c r="HQ20" s="9">
        <v>0</v>
      </c>
      <c r="HR20" s="8"/>
      <c r="HS20" s="9">
        <v>0</v>
      </c>
      <c r="HT20" s="8"/>
      <c r="HU20" s="9">
        <v>-25086</v>
      </c>
      <c r="HV20" s="9"/>
      <c r="HW20" s="9">
        <v>0</v>
      </c>
      <c r="HX20" s="9"/>
      <c r="HY20" s="9">
        <v>0</v>
      </c>
      <c r="HZ20" s="9"/>
      <c r="IA20" s="9">
        <v>0</v>
      </c>
      <c r="IB20" s="9"/>
      <c r="IC20" s="9">
        <v>0</v>
      </c>
      <c r="ID20" s="9"/>
      <c r="IE20" s="9">
        <v>0</v>
      </c>
      <c r="IF20" s="9"/>
      <c r="IG20" s="9">
        <v>0</v>
      </c>
      <c r="IH20" s="9"/>
      <c r="II20" s="9">
        <v>0</v>
      </c>
      <c r="IJ20" s="9"/>
      <c r="IK20" s="9">
        <v>0</v>
      </c>
      <c r="IL20" s="9"/>
      <c r="IM20" s="9">
        <v>20861.98</v>
      </c>
      <c r="IN20" s="9"/>
      <c r="IO20" s="31">
        <f t="shared" si="31"/>
        <v>-4224.0200000000004</v>
      </c>
      <c r="IP20" s="9">
        <v>0</v>
      </c>
      <c r="IQ20" s="8"/>
      <c r="IR20" s="9">
        <v>0</v>
      </c>
      <c r="IS20" s="8"/>
      <c r="IT20" s="9">
        <v>900</v>
      </c>
      <c r="IU20" s="9"/>
      <c r="IV20" s="9">
        <v>0</v>
      </c>
      <c r="IW20" s="9"/>
      <c r="IX20" s="9">
        <v>0</v>
      </c>
      <c r="IY20" s="9"/>
      <c r="IZ20" s="9">
        <v>0</v>
      </c>
      <c r="JA20" s="9"/>
      <c r="JB20" s="9">
        <v>0</v>
      </c>
      <c r="JC20" s="9"/>
      <c r="JD20" s="9">
        <v>0</v>
      </c>
      <c r="JE20" s="9"/>
      <c r="JF20" s="9">
        <v>0</v>
      </c>
      <c r="JG20" s="9"/>
      <c r="JH20" s="9">
        <v>0</v>
      </c>
      <c r="JI20" s="9"/>
      <c r="JJ20" s="9">
        <v>0</v>
      </c>
      <c r="JK20" s="9"/>
      <c r="JL20" s="9">
        <v>30186.29</v>
      </c>
      <c r="JM20" s="9"/>
      <c r="JN20" s="31">
        <f t="shared" si="22"/>
        <v>31086.29</v>
      </c>
      <c r="JO20" s="9">
        <v>0</v>
      </c>
      <c r="JP20" s="9"/>
      <c r="JQ20" s="9">
        <f t="shared" si="32"/>
        <v>0</v>
      </c>
      <c r="JR20" s="9"/>
      <c r="JS20" s="9">
        <f>P20+AL20+CB20+CW20+DR20+FK20+GG20+HD20+IC20+JB20+EO20</f>
        <v>0</v>
      </c>
      <c r="JT20" s="9"/>
      <c r="JU20" s="9">
        <f>AT20+X20+BO20+CJ20+DE20+EB20+EY20+FU20+GQ20+HN20+IM20+JL20</f>
        <v>271871.87</v>
      </c>
      <c r="JV20" s="9"/>
      <c r="JW20" s="72">
        <f t="shared" si="25"/>
        <v>271871.87</v>
      </c>
      <c r="JX20" s="9"/>
      <c r="JY20" s="9">
        <f>F20+Z20+AW20+BR20+CM20+DH20+EE20+FA20+FW20+GT20+HQ20+IP20</f>
        <v>957142.86999999988</v>
      </c>
      <c r="JZ20" s="9"/>
      <c r="KA20" s="9">
        <f>H20+AB20+AY20+BT20+CO20+DJ20+EG20+FC20+FY20+GV20+HS20+IR20</f>
        <v>0</v>
      </c>
      <c r="KB20" s="9"/>
      <c r="KC20" s="9">
        <f>J20+AD20+BA20+BV20+CQ20+DL20+EI20+FE20+GA20+GX20+IT20+HU20</f>
        <v>638896.1</v>
      </c>
      <c r="KD20" s="9"/>
      <c r="KE20" s="9">
        <f>L20+AH20+BC20+BX20+CS20+DN20+EK20+FG20+GC20+GZ20+HY20+IX20</f>
        <v>0</v>
      </c>
      <c r="KF20" s="9"/>
      <c r="KG20" s="9">
        <f t="shared" si="33"/>
        <v>0</v>
      </c>
      <c r="KH20" s="9"/>
      <c r="KI20" s="9">
        <f t="shared" si="34"/>
        <v>0</v>
      </c>
      <c r="KJ20" s="9"/>
      <c r="KK20" s="9">
        <f t="shared" si="35"/>
        <v>0</v>
      </c>
      <c r="KL20" s="9"/>
      <c r="KM20" s="9">
        <f t="shared" si="36"/>
        <v>0</v>
      </c>
      <c r="KN20" s="9"/>
      <c r="KO20" s="9">
        <f>AR20+V20+BM20+CH20+DC20+DZ20+EW20+FS20+GO20+HL20+IK20+JJ20</f>
        <v>38553.61</v>
      </c>
      <c r="KP20" s="9"/>
      <c r="KQ20" s="31">
        <f t="shared" ref="KQ20:KQ34" si="37">SUM(JW20:KP20)</f>
        <v>1906464.45</v>
      </c>
      <c r="KR20" s="9"/>
      <c r="KS20" s="31">
        <v>866755.41000000015</v>
      </c>
      <c r="KT20" s="9"/>
      <c r="KU20" s="40"/>
      <c r="KV20" s="14"/>
    </row>
    <row r="21" spans="1:308" x14ac:dyDescent="0.2">
      <c r="A21" s="74">
        <v>2</v>
      </c>
      <c r="B21" s="40" t="s">
        <v>71</v>
      </c>
      <c r="C21" s="11" t="s">
        <v>72</v>
      </c>
      <c r="E21" s="8"/>
      <c r="F21" s="9">
        <v>0</v>
      </c>
      <c r="G21" s="8"/>
      <c r="H21" s="9">
        <v>50059.95</v>
      </c>
      <c r="I21" s="8"/>
      <c r="J21" s="9">
        <v>0</v>
      </c>
      <c r="K21" s="9"/>
      <c r="L21" s="9">
        <v>0</v>
      </c>
      <c r="M21" s="9"/>
      <c r="N21" s="9">
        <v>0</v>
      </c>
      <c r="O21" s="9"/>
      <c r="P21" s="9">
        <v>0</v>
      </c>
      <c r="Q21" s="9"/>
      <c r="R21" s="9">
        <v>0</v>
      </c>
      <c r="S21" s="9"/>
      <c r="T21" s="9">
        <v>0</v>
      </c>
      <c r="U21" s="9"/>
      <c r="V21" s="9">
        <v>0</v>
      </c>
      <c r="W21" s="9"/>
      <c r="X21" s="9">
        <v>0</v>
      </c>
      <c r="Y21" s="31">
        <f t="shared" si="1"/>
        <v>50059.95</v>
      </c>
      <c r="Z21" s="9">
        <v>0</v>
      </c>
      <c r="AA21" s="8"/>
      <c r="AB21" s="9">
        <v>17551.900000000001</v>
      </c>
      <c r="AC21" s="8"/>
      <c r="AD21" s="9">
        <v>0</v>
      </c>
      <c r="AE21" s="9"/>
      <c r="AF21" s="9">
        <v>0</v>
      </c>
      <c r="AG21" s="9"/>
      <c r="AH21" s="9">
        <v>0</v>
      </c>
      <c r="AI21" s="9"/>
      <c r="AJ21" s="9">
        <v>0</v>
      </c>
      <c r="AK21" s="9"/>
      <c r="AL21" s="9">
        <v>0</v>
      </c>
      <c r="AM21" s="9"/>
      <c r="AN21" s="9">
        <v>0</v>
      </c>
      <c r="AO21" s="9"/>
      <c r="AP21" s="9">
        <v>0</v>
      </c>
      <c r="AQ21" s="9"/>
      <c r="AR21" s="9">
        <v>0</v>
      </c>
      <c r="AS21" s="9"/>
      <c r="AT21" s="9">
        <v>0</v>
      </c>
      <c r="AU21" s="9"/>
      <c r="AV21" s="31">
        <f t="shared" si="3"/>
        <v>17551.900000000001</v>
      </c>
      <c r="AW21" s="9">
        <v>0</v>
      </c>
      <c r="AX21" s="8"/>
      <c r="AY21" s="9">
        <v>364575.2</v>
      </c>
      <c r="AZ21" s="9"/>
      <c r="BA21" s="9">
        <v>0</v>
      </c>
      <c r="BB21" s="9"/>
      <c r="BC21" s="9">
        <v>0</v>
      </c>
      <c r="BD21" s="9"/>
      <c r="BE21" s="9">
        <v>0</v>
      </c>
      <c r="BF21" s="9"/>
      <c r="BG21" s="9">
        <v>0</v>
      </c>
      <c r="BH21" s="9"/>
      <c r="BI21" s="9">
        <v>0</v>
      </c>
      <c r="BJ21" s="9"/>
      <c r="BK21" s="9">
        <v>0</v>
      </c>
      <c r="BL21" s="9"/>
      <c r="BM21" s="9">
        <v>0</v>
      </c>
      <c r="BN21" s="9"/>
      <c r="BO21" s="9">
        <v>0</v>
      </c>
      <c r="BP21" s="8"/>
      <c r="BQ21" s="31">
        <f t="shared" si="4"/>
        <v>364575.2</v>
      </c>
      <c r="BR21" s="9">
        <v>0</v>
      </c>
      <c r="BS21" s="8"/>
      <c r="BT21" s="9">
        <v>10169.5</v>
      </c>
      <c r="BU21" s="9"/>
      <c r="BV21" s="9">
        <v>0</v>
      </c>
      <c r="BW21" s="9"/>
      <c r="BX21" s="9">
        <v>0</v>
      </c>
      <c r="BY21" s="9"/>
      <c r="BZ21" s="9">
        <v>0</v>
      </c>
      <c r="CA21" s="9"/>
      <c r="CB21" s="9">
        <v>0</v>
      </c>
      <c r="CC21" s="9"/>
      <c r="CD21" s="9">
        <v>0</v>
      </c>
      <c r="CE21" s="9"/>
      <c r="CF21" s="9">
        <v>0</v>
      </c>
      <c r="CG21" s="9"/>
      <c r="CH21" s="9">
        <v>0</v>
      </c>
      <c r="CI21" s="9"/>
      <c r="CJ21" s="9">
        <v>0</v>
      </c>
      <c r="CK21" s="8"/>
      <c r="CL21" s="31">
        <f t="shared" si="6"/>
        <v>10169.5</v>
      </c>
      <c r="CM21" s="9">
        <v>0</v>
      </c>
      <c r="CN21" s="8"/>
      <c r="CO21" s="9">
        <v>537422.61</v>
      </c>
      <c r="CP21" s="9"/>
      <c r="CQ21" s="9">
        <v>0</v>
      </c>
      <c r="CR21" s="9"/>
      <c r="CS21" s="9">
        <v>0</v>
      </c>
      <c r="CT21" s="9"/>
      <c r="CU21" s="9">
        <v>0</v>
      </c>
      <c r="CV21" s="9"/>
      <c r="CW21" s="9">
        <v>0</v>
      </c>
      <c r="CX21" s="9"/>
      <c r="CY21" s="9">
        <v>0</v>
      </c>
      <c r="CZ21" s="9"/>
      <c r="DA21" s="9">
        <v>0</v>
      </c>
      <c r="DB21" s="9"/>
      <c r="DC21" s="9">
        <v>0</v>
      </c>
      <c r="DD21" s="9"/>
      <c r="DE21" s="9">
        <v>0</v>
      </c>
      <c r="DF21" s="8"/>
      <c r="DG21" s="31">
        <f t="shared" si="8"/>
        <v>537422.61</v>
      </c>
      <c r="DH21" s="9">
        <v>0</v>
      </c>
      <c r="DI21" s="8"/>
      <c r="DJ21" s="9">
        <v>9371.3700000000008</v>
      </c>
      <c r="DK21" s="9"/>
      <c r="DL21" s="9">
        <v>0</v>
      </c>
      <c r="DM21" s="9"/>
      <c r="DN21" s="9">
        <v>0</v>
      </c>
      <c r="DO21" s="9"/>
      <c r="DP21" s="9">
        <v>0</v>
      </c>
      <c r="DQ21" s="9"/>
      <c r="DR21" s="9">
        <v>0</v>
      </c>
      <c r="DS21" s="9"/>
      <c r="DT21" s="9">
        <v>0</v>
      </c>
      <c r="DU21" s="9"/>
      <c r="DV21" s="9">
        <v>0</v>
      </c>
      <c r="DW21" s="9"/>
      <c r="DX21" s="9">
        <v>0</v>
      </c>
      <c r="DY21" s="8"/>
      <c r="DZ21" s="9">
        <v>0</v>
      </c>
      <c r="EA21" s="9"/>
      <c r="EB21" s="9">
        <v>0</v>
      </c>
      <c r="EC21" s="9"/>
      <c r="ED21" s="31">
        <f t="shared" si="10"/>
        <v>9371.3700000000008</v>
      </c>
      <c r="EE21" s="9">
        <v>0</v>
      </c>
      <c r="EF21" s="8"/>
      <c r="EG21" s="9">
        <v>62.35</v>
      </c>
      <c r="EH21" s="9"/>
      <c r="EI21" s="9">
        <v>0</v>
      </c>
      <c r="EJ21" s="9"/>
      <c r="EK21" s="9">
        <v>0</v>
      </c>
      <c r="EL21" s="9"/>
      <c r="EM21" s="9">
        <v>0</v>
      </c>
      <c r="EN21" s="9"/>
      <c r="EO21" s="9">
        <v>0</v>
      </c>
      <c r="EP21" s="9"/>
      <c r="EQ21" s="9">
        <v>0</v>
      </c>
      <c r="ER21" s="9"/>
      <c r="ES21" s="9">
        <v>0</v>
      </c>
      <c r="ET21" s="9"/>
      <c r="EU21" s="9">
        <v>0</v>
      </c>
      <c r="EV21" s="9"/>
      <c r="EW21" s="9">
        <v>0</v>
      </c>
      <c r="EX21" s="9"/>
      <c r="EY21" s="9">
        <v>0</v>
      </c>
      <c r="EZ21" s="31">
        <f t="shared" si="12"/>
        <v>62.35</v>
      </c>
      <c r="FA21" s="9">
        <v>0</v>
      </c>
      <c r="FB21" s="8"/>
      <c r="FC21" s="9">
        <v>27505.4</v>
      </c>
      <c r="FD21" s="8"/>
      <c r="FE21" s="9">
        <v>0</v>
      </c>
      <c r="FF21" s="9"/>
      <c r="FG21" s="9">
        <v>0</v>
      </c>
      <c r="FH21" s="9"/>
      <c r="FI21" s="9">
        <v>0</v>
      </c>
      <c r="FJ21" s="9"/>
      <c r="FK21" s="9">
        <v>0</v>
      </c>
      <c r="FL21" s="9"/>
      <c r="FM21" s="9">
        <v>0</v>
      </c>
      <c r="FN21" s="9"/>
      <c r="FO21" s="9">
        <v>0</v>
      </c>
      <c r="FP21" s="9"/>
      <c r="FQ21" s="9">
        <v>0</v>
      </c>
      <c r="FR21" s="9"/>
      <c r="FS21" s="9">
        <v>0</v>
      </c>
      <c r="FT21" s="9"/>
      <c r="FU21" s="9">
        <v>0</v>
      </c>
      <c r="FV21" s="31">
        <f t="shared" si="14"/>
        <v>27505.4</v>
      </c>
      <c r="FW21" s="9">
        <v>0</v>
      </c>
      <c r="FX21" s="8"/>
      <c r="FY21" s="9">
        <v>239331.97</v>
      </c>
      <c r="FZ21" s="9"/>
      <c r="GA21" s="9">
        <v>0</v>
      </c>
      <c r="GB21" s="9"/>
      <c r="GC21" s="9">
        <v>0</v>
      </c>
      <c r="GD21" s="9"/>
      <c r="GE21" s="9">
        <v>0</v>
      </c>
      <c r="GF21" s="9"/>
      <c r="GG21" s="9">
        <v>0</v>
      </c>
      <c r="GH21" s="9"/>
      <c r="GI21" s="9">
        <v>0</v>
      </c>
      <c r="GJ21" s="9"/>
      <c r="GK21" s="9">
        <v>0</v>
      </c>
      <c r="GL21" s="9"/>
      <c r="GM21" s="9">
        <v>0</v>
      </c>
      <c r="GN21" s="9"/>
      <c r="GO21" s="9">
        <v>0</v>
      </c>
      <c r="GP21" s="9"/>
      <c r="GQ21" s="9">
        <v>0</v>
      </c>
      <c r="GR21" s="8"/>
      <c r="GS21" s="31">
        <f t="shared" si="16"/>
        <v>239331.97</v>
      </c>
      <c r="GT21" s="9">
        <v>0</v>
      </c>
      <c r="GU21" s="8"/>
      <c r="GV21" s="9">
        <v>6322.11</v>
      </c>
      <c r="GW21" s="8"/>
      <c r="GX21" s="9">
        <v>0</v>
      </c>
      <c r="GY21" s="9"/>
      <c r="GZ21" s="9">
        <v>0</v>
      </c>
      <c r="HA21" s="9"/>
      <c r="HB21" s="9">
        <v>0</v>
      </c>
      <c r="HC21" s="9"/>
      <c r="HD21" s="9">
        <v>0</v>
      </c>
      <c r="HE21" s="9"/>
      <c r="HF21" s="9">
        <v>0</v>
      </c>
      <c r="HG21" s="9"/>
      <c r="HH21" s="9">
        <v>0</v>
      </c>
      <c r="HI21" s="9"/>
      <c r="HJ21" s="9">
        <v>0</v>
      </c>
      <c r="HK21" s="9"/>
      <c r="HL21" s="9">
        <v>0</v>
      </c>
      <c r="HM21" s="9"/>
      <c r="HN21" s="9">
        <v>0</v>
      </c>
      <c r="HO21" s="8"/>
      <c r="HP21" s="31">
        <f t="shared" si="18"/>
        <v>6322.11</v>
      </c>
      <c r="HQ21" s="9">
        <v>0</v>
      </c>
      <c r="HR21" s="8"/>
      <c r="HS21" s="9">
        <v>14168.16</v>
      </c>
      <c r="HT21" s="8"/>
      <c r="HU21" s="9">
        <v>0</v>
      </c>
      <c r="HV21" s="9"/>
      <c r="HW21" s="9">
        <v>0</v>
      </c>
      <c r="HX21" s="9"/>
      <c r="HY21" s="9">
        <v>0</v>
      </c>
      <c r="HZ21" s="9"/>
      <c r="IA21" s="9">
        <v>0</v>
      </c>
      <c r="IB21" s="9"/>
      <c r="IC21" s="9">
        <v>0</v>
      </c>
      <c r="ID21" s="9"/>
      <c r="IE21" s="9">
        <v>0</v>
      </c>
      <c r="IF21" s="9"/>
      <c r="IG21" s="9">
        <v>0</v>
      </c>
      <c r="IH21" s="9"/>
      <c r="II21" s="9">
        <v>0</v>
      </c>
      <c r="IJ21" s="9"/>
      <c r="IK21" s="9">
        <v>0</v>
      </c>
      <c r="IL21" s="9"/>
      <c r="IM21" s="9">
        <v>0</v>
      </c>
      <c r="IN21" s="9"/>
      <c r="IO21" s="31">
        <f t="shared" si="31"/>
        <v>14168.16</v>
      </c>
      <c r="IP21" s="9">
        <v>0</v>
      </c>
      <c r="IQ21" s="8"/>
      <c r="IR21" s="9">
        <v>28775.4</v>
      </c>
      <c r="IS21" s="8"/>
      <c r="IT21" s="9">
        <v>0</v>
      </c>
      <c r="IU21" s="9"/>
      <c r="IV21" s="9">
        <v>0</v>
      </c>
      <c r="IW21" s="9"/>
      <c r="IX21" s="9">
        <v>0</v>
      </c>
      <c r="IY21" s="9"/>
      <c r="IZ21" s="9">
        <v>0</v>
      </c>
      <c r="JA21" s="9"/>
      <c r="JB21" s="9">
        <v>0</v>
      </c>
      <c r="JC21" s="9"/>
      <c r="JD21" s="9">
        <v>0</v>
      </c>
      <c r="JE21" s="9"/>
      <c r="JF21" s="9">
        <v>0</v>
      </c>
      <c r="JG21" s="9"/>
      <c r="JH21" s="9">
        <v>0</v>
      </c>
      <c r="JI21" s="9"/>
      <c r="JJ21" s="9">
        <v>0</v>
      </c>
      <c r="JK21" s="9"/>
      <c r="JL21" s="9">
        <v>0</v>
      </c>
      <c r="JM21" s="9"/>
      <c r="JN21" s="31">
        <f t="shared" si="22"/>
        <v>28775.4</v>
      </c>
      <c r="JO21" s="9">
        <v>0</v>
      </c>
      <c r="JP21" s="9"/>
      <c r="JQ21" s="9">
        <f t="shared" si="32"/>
        <v>0</v>
      </c>
      <c r="JR21" s="9"/>
      <c r="JS21" s="9">
        <f>P21+AL21+CB21+CW21+DR21+FK21+GG21+HD21+IC21+JB21+EO21</f>
        <v>0</v>
      </c>
      <c r="JT21" s="9"/>
      <c r="JU21" s="9">
        <f>AT21+X21+BO21+CJ21+DE21+EB21+EY21+FU21+GQ21+HN21+IM21+JL21</f>
        <v>0</v>
      </c>
      <c r="JV21" s="9"/>
      <c r="JW21" s="72">
        <f t="shared" si="25"/>
        <v>0</v>
      </c>
      <c r="JX21" s="9"/>
      <c r="JY21" s="9">
        <f>F21+Z21+AW21+BR21+CM21+DH21+EE21+FA21+FW21+GT21+HQ21+IP21</f>
        <v>0</v>
      </c>
      <c r="JZ21" s="9"/>
      <c r="KA21" s="9">
        <f>H21+AB21+AY21+BT21+CO21+DJ21+EG21+FC21+FY21+GV21+HS21+IR21</f>
        <v>1305315.92</v>
      </c>
      <c r="KB21" s="9"/>
      <c r="KC21" s="9">
        <f>J21+AD21+BA21+BV21+CQ21+DL21+EI21+FE21+GA21+GX21+IT21+HU21</f>
        <v>0</v>
      </c>
      <c r="KD21" s="9"/>
      <c r="KE21" s="9">
        <f>L21+AH21+BC21+BX21+CS21+DN21+EK21+FG21+GC21+GZ21+HY21+IX21</f>
        <v>0</v>
      </c>
      <c r="KF21" s="9"/>
      <c r="KG21" s="9">
        <f t="shared" si="33"/>
        <v>0</v>
      </c>
      <c r="KH21" s="9"/>
      <c r="KI21" s="9">
        <f t="shared" si="34"/>
        <v>0</v>
      </c>
      <c r="KJ21" s="9"/>
      <c r="KK21" s="9">
        <f t="shared" si="35"/>
        <v>0</v>
      </c>
      <c r="KL21" s="9"/>
      <c r="KM21" s="9">
        <f t="shared" si="36"/>
        <v>0</v>
      </c>
      <c r="KN21" s="9"/>
      <c r="KO21" s="9">
        <f>AR21+V21+BM21+CH21+DC21+DZ21+EW21+FS21+GO21+HL21+IK21+JJ21</f>
        <v>0</v>
      </c>
      <c r="KP21" s="9"/>
      <c r="KQ21" s="31">
        <f t="shared" si="37"/>
        <v>1305315.92</v>
      </c>
      <c r="KR21" s="9"/>
      <c r="KS21" s="31">
        <v>1261946.5299999998</v>
      </c>
      <c r="KT21" s="9"/>
      <c r="KU21" s="40" t="s">
        <v>60</v>
      </c>
      <c r="KV21" s="14"/>
    </row>
    <row r="22" spans="1:308" s="4" customFormat="1" x14ac:dyDescent="0.2">
      <c r="A22" s="68"/>
      <c r="B22" s="12" t="s">
        <v>73</v>
      </c>
      <c r="C22" s="69" t="s">
        <v>74</v>
      </c>
      <c r="D22" s="70"/>
      <c r="E22" s="16"/>
      <c r="F22" s="71">
        <f>ROUND(SUM(F23:F29),2)</f>
        <v>0</v>
      </c>
      <c r="G22" s="75"/>
      <c r="H22" s="71">
        <f>ROUND(SUM(H23:H28),2)</f>
        <v>0</v>
      </c>
      <c r="I22" s="75"/>
      <c r="J22" s="71">
        <f>ROUND(SUM(J23:J29),2)</f>
        <v>615041.15</v>
      </c>
      <c r="K22" s="71"/>
      <c r="L22" s="71">
        <f>ROUND(SUM(L23:L29),2)</f>
        <v>0</v>
      </c>
      <c r="M22" s="71"/>
      <c r="N22" s="71">
        <f>ROUND(SUM(N23:N29),2)</f>
        <v>0</v>
      </c>
      <c r="O22" s="72"/>
      <c r="P22" s="71">
        <f>ROUND(SUM(P23:P29),2)</f>
        <v>0</v>
      </c>
      <c r="Q22" s="72"/>
      <c r="R22" s="71">
        <f>ROUND(SUM(R23:R29),2)</f>
        <v>0</v>
      </c>
      <c r="S22" s="72"/>
      <c r="T22" s="71">
        <f>ROUND(SUM(T23:T29),2)</f>
        <v>0</v>
      </c>
      <c r="U22" s="72"/>
      <c r="V22" s="71">
        <f>ROUND(SUM(V23:V29),2)</f>
        <v>0</v>
      </c>
      <c r="W22" s="72"/>
      <c r="X22" s="71">
        <f>ROUND(SUM(X23:X29),2)</f>
        <v>0</v>
      </c>
      <c r="Y22" s="72">
        <f t="shared" si="1"/>
        <v>615041.15</v>
      </c>
      <c r="Z22" s="71">
        <f>ROUND(SUM(Z23:Z28),2)</f>
        <v>0</v>
      </c>
      <c r="AA22" s="75"/>
      <c r="AB22" s="71">
        <f>ROUND(SUM(AB23:AB28),2)</f>
        <v>0</v>
      </c>
      <c r="AC22" s="75"/>
      <c r="AD22" s="71">
        <f>ROUND(SUM(AD23:AD29),2)</f>
        <v>861481.89</v>
      </c>
      <c r="AE22" s="71"/>
      <c r="AF22" s="71">
        <f>ROUND(SUM(AF23:AF29),2)</f>
        <v>0</v>
      </c>
      <c r="AG22" s="71"/>
      <c r="AH22" s="71">
        <f>ROUND(SUM(AH23:AH28),2)</f>
        <v>0</v>
      </c>
      <c r="AI22" s="71"/>
      <c r="AJ22" s="71">
        <f>ROUND(SUM(AJ23:AJ28),2)</f>
        <v>0</v>
      </c>
      <c r="AK22" s="71"/>
      <c r="AL22" s="71">
        <f>ROUND(SUM(AL23:AL28),2)</f>
        <v>0</v>
      </c>
      <c r="AM22" s="72"/>
      <c r="AN22" s="71">
        <f>ROUND(SUM(AN23:AN28),2)</f>
        <v>0</v>
      </c>
      <c r="AO22" s="71"/>
      <c r="AP22" s="71">
        <f>ROUND(SUM(AP23:AP28),2)</f>
        <v>0</v>
      </c>
      <c r="AQ22" s="71"/>
      <c r="AR22" s="71">
        <f>ROUND(SUM(AR23:AR28),2)</f>
        <v>0</v>
      </c>
      <c r="AS22" s="71"/>
      <c r="AT22" s="71">
        <f>ROUND(SUM(AT23:AT28),2)</f>
        <v>0</v>
      </c>
      <c r="AU22" s="72"/>
      <c r="AV22" s="72">
        <f t="shared" si="3"/>
        <v>861481.89</v>
      </c>
      <c r="AW22" s="71">
        <f>ROUND(SUM(AW23:AW28),2)</f>
        <v>-15000</v>
      </c>
      <c r="AX22" s="75"/>
      <c r="AY22" s="71">
        <f>ROUND(SUM(AY23:AY28),2)</f>
        <v>0</v>
      </c>
      <c r="AZ22" s="72"/>
      <c r="BA22" s="71">
        <f>ROUND(SUM(BA23:BA29),2)</f>
        <v>141358.21</v>
      </c>
      <c r="BB22" s="71"/>
      <c r="BC22" s="71">
        <f>ROUND(SUM(BC23:BC29),2)</f>
        <v>0</v>
      </c>
      <c r="BD22" s="71"/>
      <c r="BE22" s="71">
        <f>ROUND(SUM(BE23:BE29),2)</f>
        <v>0</v>
      </c>
      <c r="BF22" s="71"/>
      <c r="BG22" s="71">
        <f>ROUND(SUM(BG23:BG29),2)</f>
        <v>0</v>
      </c>
      <c r="BH22" s="71"/>
      <c r="BI22" s="71">
        <f>ROUND(SUM(BI23:BI29),2)</f>
        <v>0</v>
      </c>
      <c r="BJ22" s="71"/>
      <c r="BK22" s="71">
        <f>ROUND(SUM(BK23:BK29),2)</f>
        <v>0</v>
      </c>
      <c r="BL22" s="71"/>
      <c r="BM22" s="71">
        <f>ROUND(SUM(BM23:BM29),2)</f>
        <v>0</v>
      </c>
      <c r="BN22" s="71"/>
      <c r="BO22" s="71">
        <f>ROUND(SUM(BO23:BO29),2)</f>
        <v>0</v>
      </c>
      <c r="BP22" s="75"/>
      <c r="BQ22" s="72">
        <f t="shared" si="4"/>
        <v>126358.20999999999</v>
      </c>
      <c r="BR22" s="71">
        <f>ROUND(SUM(BR23:BR28),2)</f>
        <v>0</v>
      </c>
      <c r="BS22" s="75"/>
      <c r="BT22" s="71">
        <f>ROUND(SUM(BT23:BT28),2)</f>
        <v>0</v>
      </c>
      <c r="BU22" s="71"/>
      <c r="BV22" s="71">
        <f>ROUND(SUM(BV23:BV29),2)</f>
        <v>112135.34</v>
      </c>
      <c r="BW22" s="72"/>
      <c r="BX22" s="71">
        <f>ROUND(SUM(BX23:BX29),2)</f>
        <v>0</v>
      </c>
      <c r="BY22" s="71"/>
      <c r="BZ22" s="71">
        <f>ROUND(SUM(BZ23:BZ29),2)</f>
        <v>0</v>
      </c>
      <c r="CA22" s="71"/>
      <c r="CB22" s="71">
        <f>ROUND(SUM(CB23:CB29),2)</f>
        <v>0</v>
      </c>
      <c r="CC22" s="71"/>
      <c r="CD22" s="71">
        <f>ROUND(SUM(CD23:CD29),2)</f>
        <v>0</v>
      </c>
      <c r="CE22" s="71"/>
      <c r="CF22" s="71">
        <f>ROUND(SUM(CF23:CF29),2)</f>
        <v>0</v>
      </c>
      <c r="CG22" s="71"/>
      <c r="CH22" s="71">
        <f>ROUND(SUM(CH23:CH29),2)</f>
        <v>0</v>
      </c>
      <c r="CI22" s="71"/>
      <c r="CJ22" s="71">
        <f>ROUND(SUM(CJ23:CJ29),2)</f>
        <v>0</v>
      </c>
      <c r="CK22" s="75"/>
      <c r="CL22" s="72">
        <f t="shared" si="6"/>
        <v>112135.34</v>
      </c>
      <c r="CM22" s="71">
        <f>ROUND(SUM(CM23:CM28),2)</f>
        <v>0</v>
      </c>
      <c r="CN22" s="75"/>
      <c r="CO22" s="71">
        <f>ROUND(SUM(CO23:CO28),2)</f>
        <v>0</v>
      </c>
      <c r="CP22" s="72"/>
      <c r="CQ22" s="71">
        <f>ROUND(SUM(CQ23:CQ29),2)</f>
        <v>681273.76</v>
      </c>
      <c r="CR22" s="72"/>
      <c r="CS22" s="71">
        <f>ROUND(SUM(CS23:CS29),2)</f>
        <v>0</v>
      </c>
      <c r="CT22" s="71"/>
      <c r="CU22" s="71">
        <f>ROUND(SUM(CU23:CU29),2)</f>
        <v>0</v>
      </c>
      <c r="CV22" s="71"/>
      <c r="CW22" s="71">
        <f>ROUND(SUM(CW23:CW29),2)</f>
        <v>0</v>
      </c>
      <c r="CX22" s="71"/>
      <c r="CY22" s="71">
        <f>ROUND(SUM(CY23:CY29),2)</f>
        <v>0</v>
      </c>
      <c r="CZ22" s="71"/>
      <c r="DA22" s="71">
        <f>ROUND(SUM(DA23:DA29),2)</f>
        <v>0</v>
      </c>
      <c r="DB22" s="71"/>
      <c r="DC22" s="71">
        <f>ROUND(SUM(DC23:DC29),2)</f>
        <v>0</v>
      </c>
      <c r="DD22" s="71"/>
      <c r="DE22" s="71">
        <f>ROUND(SUM(DE23:DE29),2)</f>
        <v>0</v>
      </c>
      <c r="DF22" s="75"/>
      <c r="DG22" s="72">
        <f t="shared" si="8"/>
        <v>681273.76</v>
      </c>
      <c r="DH22" s="71">
        <f>ROUND(SUM(DH23:DH28),2)</f>
        <v>0</v>
      </c>
      <c r="DI22" s="75"/>
      <c r="DJ22" s="71">
        <f>ROUND(SUM(DJ23:DJ28),2)</f>
        <v>0</v>
      </c>
      <c r="DK22" s="72"/>
      <c r="DL22" s="71">
        <f>ROUND(SUM(DL23:DL29),2)</f>
        <v>2022526.44</v>
      </c>
      <c r="DM22" s="72"/>
      <c r="DN22" s="71">
        <f>ROUND(SUM(DN23:DN28),2)</f>
        <v>0</v>
      </c>
      <c r="DO22" s="71"/>
      <c r="DP22" s="71"/>
      <c r="DQ22" s="72"/>
      <c r="DR22" s="71">
        <f>ROUND(SUM(DR23:DR29),2)</f>
        <v>0</v>
      </c>
      <c r="DS22" s="71"/>
      <c r="DT22" s="71">
        <f>ROUND(SUM(DT23:DT29),2)</f>
        <v>0</v>
      </c>
      <c r="DU22" s="71"/>
      <c r="DV22" s="71">
        <f>ROUND(SUM(DV23:DV29),2)</f>
        <v>0</v>
      </c>
      <c r="DW22" s="71"/>
      <c r="DX22" s="71"/>
      <c r="DY22" s="75"/>
      <c r="DZ22" s="71">
        <f>ROUND(SUM(DZ23:DZ29),2)</f>
        <v>0</v>
      </c>
      <c r="EA22" s="71"/>
      <c r="EB22" s="71">
        <f>ROUND(SUM(EB23:EB29),2)</f>
        <v>0</v>
      </c>
      <c r="EC22" s="71"/>
      <c r="ED22" s="72">
        <f t="shared" si="10"/>
        <v>2022526.44</v>
      </c>
      <c r="EE22" s="71">
        <f>ROUND(SUM(EE23:EE28),2)</f>
        <v>0</v>
      </c>
      <c r="EF22" s="75"/>
      <c r="EG22" s="71">
        <f>ROUND(SUM(EG23:EG28),2)</f>
        <v>0</v>
      </c>
      <c r="EH22" s="72"/>
      <c r="EI22" s="71">
        <f>ROUND(SUM(EI23:EI28),2)</f>
        <v>1238940.92</v>
      </c>
      <c r="EJ22" s="72"/>
      <c r="EK22" s="71">
        <f>ROUND(SUM(EK23:EK28),2)</f>
        <v>0</v>
      </c>
      <c r="EL22" s="71"/>
      <c r="EM22" s="71">
        <f>ROUND(SUM(EM23:EM28),2)</f>
        <v>0</v>
      </c>
      <c r="EN22" s="72"/>
      <c r="EO22" s="71">
        <f>ROUND(SUM(EO23:EO29),2)</f>
        <v>0</v>
      </c>
      <c r="EP22" s="71"/>
      <c r="EQ22" s="71">
        <f>ROUND(SUM(EQ23:EQ29),2)</f>
        <v>0</v>
      </c>
      <c r="ER22" s="71"/>
      <c r="ES22" s="71">
        <f>ROUND(SUM(ES23:ES28),2)</f>
        <v>0</v>
      </c>
      <c r="ET22" s="71"/>
      <c r="EU22" s="71">
        <f>ROUND(SUM(EU23:EU28),2)</f>
        <v>0</v>
      </c>
      <c r="EV22" s="71"/>
      <c r="EW22" s="71">
        <f>ROUND(SUM(EW23:EW29),2)</f>
        <v>0</v>
      </c>
      <c r="EX22" s="71"/>
      <c r="EY22" s="71">
        <f>ROUND(SUM(EY23:EY29),2)</f>
        <v>0</v>
      </c>
      <c r="EZ22" s="72">
        <f t="shared" si="12"/>
        <v>1238940.92</v>
      </c>
      <c r="FA22" s="71">
        <f>ROUND(SUM(FA23:FA29),2)</f>
        <v>0</v>
      </c>
      <c r="FB22" s="75"/>
      <c r="FC22" s="71">
        <f>ROUND(SUM(FC23:FC29),2)</f>
        <v>0</v>
      </c>
      <c r="FD22" s="71"/>
      <c r="FE22" s="71">
        <f>ROUND(SUM(FE23:FE29),2)</f>
        <v>849202.68</v>
      </c>
      <c r="FF22" s="72"/>
      <c r="FG22" s="71">
        <f>ROUND(SUM(FG23:FG28),2)</f>
        <v>0</v>
      </c>
      <c r="FH22" s="71"/>
      <c r="FI22" s="71">
        <f>ROUND(SUM(FI23:FI28),2)</f>
        <v>0</v>
      </c>
      <c r="FJ22" s="71"/>
      <c r="FK22" s="71">
        <f>ROUND(SUM(FK23:FK28),2)</f>
        <v>0</v>
      </c>
      <c r="FL22" s="71"/>
      <c r="FM22" s="71">
        <f>ROUND(SUM(FM23:FM28),2)</f>
        <v>0</v>
      </c>
      <c r="FN22" s="71"/>
      <c r="FO22" s="71">
        <f>ROUND(SUM(FO23:FO28),2)</f>
        <v>0</v>
      </c>
      <c r="FP22" s="72"/>
      <c r="FQ22" s="71">
        <f>ROUND(SUM(FQ23:FQ28),2)</f>
        <v>0</v>
      </c>
      <c r="FR22" s="72"/>
      <c r="FS22" s="71">
        <f>ROUND(SUM(FS23:FS29),2)</f>
        <v>0</v>
      </c>
      <c r="FT22" s="71"/>
      <c r="FU22" s="71">
        <f>ROUND(SUM(FU23:FU28),2)</f>
        <v>0</v>
      </c>
      <c r="FV22" s="72">
        <f t="shared" si="14"/>
        <v>849202.68</v>
      </c>
      <c r="FW22" s="71">
        <f>ROUND(SUM(FW23:FW29),2)</f>
        <v>0</v>
      </c>
      <c r="FX22" s="75"/>
      <c r="FY22" s="71">
        <f>ROUND(SUM(FY23:FY29),2)</f>
        <v>0</v>
      </c>
      <c r="FZ22" s="71"/>
      <c r="GA22" s="71">
        <f>ROUND(SUM(GA23:GA29),2)</f>
        <v>600468.30000000005</v>
      </c>
      <c r="GB22" s="71"/>
      <c r="GC22" s="71">
        <f>ROUND(SUM(GC23:GC29),2)</f>
        <v>0</v>
      </c>
      <c r="GD22" s="71"/>
      <c r="GE22" s="71">
        <f>ROUND(SUM(GE23:GE29),2)</f>
        <v>0</v>
      </c>
      <c r="GF22" s="72"/>
      <c r="GG22" s="71">
        <f>ROUND(SUM(GG23:GG29),2)</f>
        <v>0</v>
      </c>
      <c r="GH22" s="72"/>
      <c r="GI22" s="71">
        <f>ROUND(SUM(GI23:GI29),2)</f>
        <v>0</v>
      </c>
      <c r="GJ22" s="71"/>
      <c r="GK22" s="71">
        <f>ROUND(SUM(GK23:GK29),2)</f>
        <v>0</v>
      </c>
      <c r="GL22" s="72"/>
      <c r="GM22" s="71">
        <f>ROUND(SUM(GM23:GM29),2)</f>
        <v>0</v>
      </c>
      <c r="GN22" s="71"/>
      <c r="GO22" s="71">
        <f>ROUND(SUM(GO23:GO29),2)</f>
        <v>0</v>
      </c>
      <c r="GP22" s="71"/>
      <c r="GQ22" s="71">
        <f>ROUND(SUM(GQ23:GQ29),2)</f>
        <v>0</v>
      </c>
      <c r="GR22" s="75"/>
      <c r="GS22" s="72">
        <f t="shared" si="16"/>
        <v>600468.30000000005</v>
      </c>
      <c r="GT22" s="71">
        <f>ROUND(SUM(GT23:GT29),2)</f>
        <v>74587.5</v>
      </c>
      <c r="GU22" s="75"/>
      <c r="GV22" s="71">
        <f>ROUND(SUM(GV23:GV28),2)</f>
        <v>0</v>
      </c>
      <c r="GW22" s="75"/>
      <c r="GX22" s="71">
        <f>ROUND(SUM(GX23:GX28),2)</f>
        <v>608406.68000000005</v>
      </c>
      <c r="GY22" s="72"/>
      <c r="GZ22" s="71">
        <f>ROUND(SUM(GZ23:GZ28),2)</f>
        <v>0</v>
      </c>
      <c r="HA22" s="71"/>
      <c r="HB22" s="71">
        <f>ROUND(SUM(HB23:HB28),2)</f>
        <v>0</v>
      </c>
      <c r="HC22" s="72"/>
      <c r="HD22" s="71">
        <f>ROUND(SUM(HD23:HD28),2)</f>
        <v>0</v>
      </c>
      <c r="HE22" s="72"/>
      <c r="HF22" s="71">
        <f>ROUND(SUM(HF23:HF28),2)</f>
        <v>0</v>
      </c>
      <c r="HG22" s="71"/>
      <c r="HH22" s="71">
        <f>ROUND(SUM(HH23:HH28),2)</f>
        <v>0</v>
      </c>
      <c r="HI22" s="71"/>
      <c r="HJ22" s="71">
        <f>ROUND(SUM(HJ23:HJ28),2)</f>
        <v>0</v>
      </c>
      <c r="HK22" s="72"/>
      <c r="HL22" s="71">
        <f>ROUND(SUM(HL23:HL29),2)</f>
        <v>0</v>
      </c>
      <c r="HM22" s="71"/>
      <c r="HN22" s="71">
        <f>ROUND(SUM(HN23:HN28),2)</f>
        <v>0</v>
      </c>
      <c r="HO22" s="75"/>
      <c r="HP22" s="72">
        <f>SUM(GT22:HO22)</f>
        <v>682994.18</v>
      </c>
      <c r="HQ22" s="71">
        <f>ROUND(SUM(HQ23:HQ28),2)</f>
        <v>0</v>
      </c>
      <c r="HR22" s="75"/>
      <c r="HS22" s="71">
        <f>ROUND(SUM(HS23:HS28),2)</f>
        <v>0</v>
      </c>
      <c r="HT22" s="75"/>
      <c r="HU22" s="71">
        <f>ROUND(SUM(HU23:HU29),2)</f>
        <v>696248.31999999995</v>
      </c>
      <c r="HV22" s="72"/>
      <c r="HW22" s="71">
        <f>ROUND(SUM(HW23:HW29),2)</f>
        <v>0</v>
      </c>
      <c r="HX22" s="72"/>
      <c r="HY22" s="71">
        <f>ROUND(SUM(HY23:HY28),2)</f>
        <v>0</v>
      </c>
      <c r="HZ22" s="71"/>
      <c r="IA22" s="71">
        <f>ROUND(SUM(IA23:IA28),2)</f>
        <v>0</v>
      </c>
      <c r="IB22" s="71"/>
      <c r="IC22" s="71">
        <f>ROUND(SUM(IC23:IC28),2)</f>
        <v>0</v>
      </c>
      <c r="ID22" s="72"/>
      <c r="IE22" s="71">
        <f>ROUND(SUM(IE23:IE29),2)</f>
        <v>0</v>
      </c>
      <c r="IF22" s="71"/>
      <c r="IG22" s="71">
        <f>ROUND(SUM(IG23:IG29),2)</f>
        <v>0</v>
      </c>
      <c r="IH22" s="72"/>
      <c r="II22" s="71">
        <f>ROUND(SUM(II23:II28),2)</f>
        <v>0</v>
      </c>
      <c r="IJ22" s="71"/>
      <c r="IK22" s="71">
        <f>ROUND(SUM(IK23:IK28),2)</f>
        <v>0</v>
      </c>
      <c r="IL22" s="71"/>
      <c r="IM22" s="71">
        <f>ROUND(SUM(IM23:IM29),2)</f>
        <v>0</v>
      </c>
      <c r="IN22" s="72"/>
      <c r="IO22" s="72">
        <f t="shared" si="31"/>
        <v>696248.31999999995</v>
      </c>
      <c r="IP22" s="71">
        <f>ROUND(SUM(IP23:IP29),2)</f>
        <v>0</v>
      </c>
      <c r="IQ22" s="75"/>
      <c r="IR22" s="71">
        <f>ROUND(SUM(IR23:IR28),2)</f>
        <v>0</v>
      </c>
      <c r="IS22" s="75"/>
      <c r="IT22" s="71">
        <f>ROUND(SUM(IT23:IT29),2)</f>
        <v>563183.81999999995</v>
      </c>
      <c r="IU22" s="71"/>
      <c r="IV22" s="71">
        <f>ROUND(SUM(IV23:IV29),2)</f>
        <v>0</v>
      </c>
      <c r="IW22" s="72"/>
      <c r="IX22" s="71">
        <f>ROUND(SUM(IX23:IX29),2)</f>
        <v>0</v>
      </c>
      <c r="IY22" s="71"/>
      <c r="IZ22" s="71">
        <f>ROUND(SUM(IZ23:IZ29),2)</f>
        <v>0</v>
      </c>
      <c r="JA22" s="71"/>
      <c r="JB22" s="71">
        <f>ROUND(SUM(JB23:JB29),2)</f>
        <v>0</v>
      </c>
      <c r="JC22" s="71"/>
      <c r="JD22" s="71">
        <f>ROUND(SUM(JD23:JD28),2)</f>
        <v>0</v>
      </c>
      <c r="JE22" s="71"/>
      <c r="JF22" s="71">
        <f>ROUND(SUM(JF23:JF28),2)</f>
        <v>0</v>
      </c>
      <c r="JG22" s="71"/>
      <c r="JH22" s="71">
        <f>ROUND(SUM(JH23:JH28),2)</f>
        <v>0</v>
      </c>
      <c r="JI22" s="71"/>
      <c r="JJ22" s="71">
        <f>ROUND(SUM(JJ23:JJ28),2)</f>
        <v>0</v>
      </c>
      <c r="JK22" s="72"/>
      <c r="JL22" s="71">
        <f>ROUND(SUM(JL23:JL28),2)</f>
        <v>0</v>
      </c>
      <c r="JM22" s="71"/>
      <c r="JN22" s="72">
        <f t="shared" si="22"/>
        <v>563183.81999999995</v>
      </c>
      <c r="JO22" s="71">
        <f>ROUND(SUM(JO23:JO29),2)</f>
        <v>0</v>
      </c>
      <c r="JP22" s="72"/>
      <c r="JQ22" s="71">
        <f>ROUND(SUM(JQ23:JQ29),2)</f>
        <v>0</v>
      </c>
      <c r="JR22" s="72"/>
      <c r="JS22" s="71">
        <f>ROUND(SUM(JS23:JS28),2)</f>
        <v>0</v>
      </c>
      <c r="JT22" s="72"/>
      <c r="JU22" s="75"/>
      <c r="JV22" s="72"/>
      <c r="JW22" s="72">
        <f t="shared" si="25"/>
        <v>0</v>
      </c>
      <c r="JX22" s="17"/>
      <c r="JY22" s="71">
        <f>ROUND(SUM(JY23:JY29),2)</f>
        <v>59587.5</v>
      </c>
      <c r="JZ22" s="75"/>
      <c r="KA22" s="71">
        <f>ROUND(SUM(KA23:KA29),2)</f>
        <v>0</v>
      </c>
      <c r="KB22" s="75"/>
      <c r="KC22" s="71">
        <f>ROUND(SUM(KC23:KC29),2)</f>
        <v>8990267.5099999998</v>
      </c>
      <c r="KD22" s="71"/>
      <c r="KE22" s="71">
        <f>ROUND(SUM(KE23:KE28),2)</f>
        <v>0</v>
      </c>
      <c r="KF22" s="71"/>
      <c r="KG22" s="71">
        <f>ROUND(SUM(KG23:KG28),2)</f>
        <v>0</v>
      </c>
      <c r="KH22" s="71"/>
      <c r="KI22" s="71">
        <f>SUM(KI23:KI29)</f>
        <v>0</v>
      </c>
      <c r="KJ22" s="71"/>
      <c r="KK22" s="71">
        <f>SUM(KK23:KK29)</f>
        <v>0</v>
      </c>
      <c r="KL22" s="71"/>
      <c r="KM22" s="71">
        <f>SUM(KM23:KM29)</f>
        <v>0</v>
      </c>
      <c r="KN22" s="71"/>
      <c r="KO22" s="71">
        <f>SUM(KL23:KO29)</f>
        <v>0</v>
      </c>
      <c r="KP22" s="71"/>
      <c r="KQ22" s="72">
        <f t="shared" si="37"/>
        <v>9049855.0099999998</v>
      </c>
      <c r="KR22" s="17"/>
      <c r="KS22" s="72">
        <v>4150736.9999999995</v>
      </c>
      <c r="KT22" s="17"/>
      <c r="KU22" s="12"/>
      <c r="KV22" s="13"/>
    </row>
    <row r="23" spans="1:308" x14ac:dyDescent="0.2">
      <c r="A23" s="74">
        <v>3</v>
      </c>
      <c r="B23" s="40" t="s">
        <v>75</v>
      </c>
      <c r="C23" s="11" t="s">
        <v>76</v>
      </c>
      <c r="E23" s="8"/>
      <c r="F23" s="9">
        <v>0</v>
      </c>
      <c r="G23" s="8"/>
      <c r="H23" s="9">
        <v>0</v>
      </c>
      <c r="I23" s="8"/>
      <c r="J23" s="9">
        <v>280575</v>
      </c>
      <c r="K23" s="9"/>
      <c r="L23" s="9">
        <v>0</v>
      </c>
      <c r="M23" s="9"/>
      <c r="N23" s="9">
        <v>0</v>
      </c>
      <c r="O23" s="9"/>
      <c r="P23" s="9">
        <v>0</v>
      </c>
      <c r="Q23" s="9"/>
      <c r="R23" s="9">
        <v>0</v>
      </c>
      <c r="S23" s="9"/>
      <c r="T23" s="9">
        <v>0</v>
      </c>
      <c r="U23" s="9"/>
      <c r="V23" s="9">
        <v>0</v>
      </c>
      <c r="W23" s="9"/>
      <c r="X23" s="9">
        <v>0</v>
      </c>
      <c r="Y23" s="31">
        <f t="shared" si="1"/>
        <v>280575</v>
      </c>
      <c r="Z23" s="9">
        <v>0</v>
      </c>
      <c r="AA23" s="8"/>
      <c r="AB23" s="9">
        <v>0</v>
      </c>
      <c r="AC23" s="8"/>
      <c r="AD23" s="9">
        <v>302250</v>
      </c>
      <c r="AE23" s="9"/>
      <c r="AF23" s="9">
        <v>0</v>
      </c>
      <c r="AG23" s="9"/>
      <c r="AH23" s="9">
        <v>0</v>
      </c>
      <c r="AI23" s="9"/>
      <c r="AJ23" s="9">
        <v>0</v>
      </c>
      <c r="AK23" s="9"/>
      <c r="AL23" s="9">
        <v>0</v>
      </c>
      <c r="AM23" s="9"/>
      <c r="AN23" s="9">
        <v>0</v>
      </c>
      <c r="AO23" s="9"/>
      <c r="AP23" s="9">
        <v>0</v>
      </c>
      <c r="AQ23" s="9"/>
      <c r="AR23" s="9">
        <v>0</v>
      </c>
      <c r="AS23" s="9"/>
      <c r="AT23" s="9">
        <v>0</v>
      </c>
      <c r="AU23" s="9"/>
      <c r="AV23" s="31">
        <f t="shared" si="3"/>
        <v>302250</v>
      </c>
      <c r="AW23" s="9">
        <v>0</v>
      </c>
      <c r="AX23" s="8"/>
      <c r="AY23" s="9">
        <v>0</v>
      </c>
      <c r="AZ23" s="9"/>
      <c r="BA23" s="9">
        <v>69300</v>
      </c>
      <c r="BB23" s="9"/>
      <c r="BC23" s="9">
        <v>0</v>
      </c>
      <c r="BD23" s="9"/>
      <c r="BE23" s="9">
        <v>0</v>
      </c>
      <c r="BF23" s="9"/>
      <c r="BG23" s="9">
        <v>0</v>
      </c>
      <c r="BH23" s="9"/>
      <c r="BI23" s="9">
        <v>0</v>
      </c>
      <c r="BJ23" s="9"/>
      <c r="BK23" s="9">
        <v>0</v>
      </c>
      <c r="BL23" s="9"/>
      <c r="BM23" s="9">
        <v>0</v>
      </c>
      <c r="BN23" s="9"/>
      <c r="BO23" s="9">
        <v>0</v>
      </c>
      <c r="BP23" s="8"/>
      <c r="BQ23" s="31">
        <f t="shared" si="4"/>
        <v>69300</v>
      </c>
      <c r="BR23" s="9">
        <v>0</v>
      </c>
      <c r="BS23" s="8"/>
      <c r="BT23" s="9">
        <v>0</v>
      </c>
      <c r="BU23" s="9"/>
      <c r="BV23" s="9">
        <v>35915</v>
      </c>
      <c r="BW23" s="9"/>
      <c r="BX23" s="9">
        <v>0</v>
      </c>
      <c r="BY23" s="9"/>
      <c r="BZ23" s="9">
        <v>0</v>
      </c>
      <c r="CA23" s="9"/>
      <c r="CB23" s="9">
        <v>0</v>
      </c>
      <c r="CC23" s="9"/>
      <c r="CD23" s="9">
        <v>0</v>
      </c>
      <c r="CE23" s="9"/>
      <c r="CF23" s="9">
        <v>0</v>
      </c>
      <c r="CG23" s="9"/>
      <c r="CH23" s="9">
        <v>0</v>
      </c>
      <c r="CI23" s="9"/>
      <c r="CJ23" s="9">
        <v>0</v>
      </c>
      <c r="CK23" s="8"/>
      <c r="CL23" s="31">
        <f t="shared" si="6"/>
        <v>35915</v>
      </c>
      <c r="CM23" s="9">
        <v>0</v>
      </c>
      <c r="CN23" s="8"/>
      <c r="CO23" s="9">
        <v>0</v>
      </c>
      <c r="CP23" s="9"/>
      <c r="CQ23" s="9">
        <v>254415</v>
      </c>
      <c r="CR23" s="9"/>
      <c r="CS23" s="9">
        <v>0</v>
      </c>
      <c r="CT23" s="9"/>
      <c r="CU23" s="9">
        <v>0</v>
      </c>
      <c r="CV23" s="9"/>
      <c r="CW23" s="9">
        <v>0</v>
      </c>
      <c r="CX23" s="9"/>
      <c r="CY23" s="9">
        <v>0</v>
      </c>
      <c r="CZ23" s="9"/>
      <c r="DA23" s="9">
        <v>0</v>
      </c>
      <c r="DB23" s="9"/>
      <c r="DC23" s="9">
        <v>0</v>
      </c>
      <c r="DD23" s="9"/>
      <c r="DE23" s="9">
        <v>0</v>
      </c>
      <c r="DF23" s="8"/>
      <c r="DG23" s="31">
        <f t="shared" si="8"/>
        <v>254415</v>
      </c>
      <c r="DH23" s="9">
        <v>0</v>
      </c>
      <c r="DI23" s="8"/>
      <c r="DJ23" s="9">
        <v>0</v>
      </c>
      <c r="DK23" s="9"/>
      <c r="DL23" s="9">
        <v>276487.5</v>
      </c>
      <c r="DM23" s="9"/>
      <c r="DN23" s="9">
        <v>0</v>
      </c>
      <c r="DO23" s="9"/>
      <c r="DP23" s="9">
        <v>0</v>
      </c>
      <c r="DQ23" s="9"/>
      <c r="DR23" s="9">
        <v>0</v>
      </c>
      <c r="DS23" s="9"/>
      <c r="DT23" s="9">
        <v>0</v>
      </c>
      <c r="DU23" s="9"/>
      <c r="DV23" s="9">
        <v>0</v>
      </c>
      <c r="DW23" s="9"/>
      <c r="DX23" s="9">
        <v>0</v>
      </c>
      <c r="DY23" s="8"/>
      <c r="DZ23" s="9">
        <v>0</v>
      </c>
      <c r="EA23" s="9"/>
      <c r="EB23" s="9">
        <v>0</v>
      </c>
      <c r="EC23" s="9"/>
      <c r="ED23" s="31">
        <f t="shared" si="10"/>
        <v>276487.5</v>
      </c>
      <c r="EE23" s="9">
        <v>0</v>
      </c>
      <c r="EF23" s="8"/>
      <c r="EG23" s="9">
        <v>0</v>
      </c>
      <c r="EH23" s="9"/>
      <c r="EI23" s="9">
        <v>318251</v>
      </c>
      <c r="EJ23" s="9"/>
      <c r="EK23" s="9">
        <v>0</v>
      </c>
      <c r="EL23" s="9"/>
      <c r="EM23" s="9">
        <v>0</v>
      </c>
      <c r="EN23" s="9"/>
      <c r="EO23" s="9">
        <v>0</v>
      </c>
      <c r="EP23" s="9"/>
      <c r="EQ23" s="9">
        <v>0</v>
      </c>
      <c r="ER23" s="9"/>
      <c r="ES23" s="9">
        <v>0</v>
      </c>
      <c r="ET23" s="9"/>
      <c r="EU23" s="9">
        <v>0</v>
      </c>
      <c r="EV23" s="9"/>
      <c r="EW23" s="9">
        <v>0</v>
      </c>
      <c r="EX23" s="9"/>
      <c r="EY23" s="9">
        <v>0</v>
      </c>
      <c r="EZ23" s="31">
        <f t="shared" si="12"/>
        <v>318251</v>
      </c>
      <c r="FA23" s="9">
        <v>0</v>
      </c>
      <c r="FB23" s="8"/>
      <c r="FC23" s="9">
        <v>0</v>
      </c>
      <c r="FD23" s="8"/>
      <c r="FE23" s="9">
        <v>127012.5</v>
      </c>
      <c r="FF23" s="9"/>
      <c r="FG23" s="9">
        <v>0</v>
      </c>
      <c r="FH23" s="9"/>
      <c r="FI23" s="9">
        <v>0</v>
      </c>
      <c r="FJ23" s="9"/>
      <c r="FK23" s="9">
        <v>0</v>
      </c>
      <c r="FL23" s="9"/>
      <c r="FM23" s="9">
        <v>0</v>
      </c>
      <c r="FN23" s="9"/>
      <c r="FO23" s="9">
        <v>0</v>
      </c>
      <c r="FP23" s="9"/>
      <c r="FQ23" s="9">
        <v>0</v>
      </c>
      <c r="FR23" s="9"/>
      <c r="FS23" s="9">
        <v>0</v>
      </c>
      <c r="FT23" s="9"/>
      <c r="FU23" s="9">
        <v>0</v>
      </c>
      <c r="FV23" s="31">
        <f t="shared" si="14"/>
        <v>127012.5</v>
      </c>
      <c r="FW23" s="9">
        <v>0</v>
      </c>
      <c r="FX23" s="8"/>
      <c r="FY23" s="9">
        <v>0</v>
      </c>
      <c r="FZ23" s="9"/>
      <c r="GA23" s="9">
        <v>157370</v>
      </c>
      <c r="GB23" s="9"/>
      <c r="GC23" s="9">
        <v>0</v>
      </c>
      <c r="GD23" s="9"/>
      <c r="GE23" s="9">
        <v>0</v>
      </c>
      <c r="GF23" s="9"/>
      <c r="GG23" s="9">
        <v>0</v>
      </c>
      <c r="GH23" s="9"/>
      <c r="GI23" s="9">
        <v>0</v>
      </c>
      <c r="GJ23" s="9"/>
      <c r="GK23" s="9">
        <v>0</v>
      </c>
      <c r="GL23" s="9"/>
      <c r="GM23" s="9">
        <v>0</v>
      </c>
      <c r="GN23" s="9"/>
      <c r="GO23" s="9">
        <v>0</v>
      </c>
      <c r="GP23" s="9"/>
      <c r="GQ23" s="9">
        <v>0</v>
      </c>
      <c r="GR23" s="8"/>
      <c r="GS23" s="31">
        <f t="shared" si="16"/>
        <v>157370</v>
      </c>
      <c r="GT23" s="9">
        <v>0</v>
      </c>
      <c r="GU23" s="8"/>
      <c r="GV23" s="9">
        <v>0</v>
      </c>
      <c r="GW23" s="8"/>
      <c r="GX23" s="9">
        <v>235340</v>
      </c>
      <c r="GY23" s="9"/>
      <c r="GZ23" s="9">
        <v>0</v>
      </c>
      <c r="HA23" s="9"/>
      <c r="HB23" s="9">
        <v>0</v>
      </c>
      <c r="HC23" s="9"/>
      <c r="HD23" s="9">
        <v>0</v>
      </c>
      <c r="HE23" s="9"/>
      <c r="HF23" s="9">
        <v>0</v>
      </c>
      <c r="HG23" s="9"/>
      <c r="HH23" s="9">
        <v>0</v>
      </c>
      <c r="HI23" s="9"/>
      <c r="HJ23" s="9">
        <v>0</v>
      </c>
      <c r="HK23" s="9"/>
      <c r="HL23" s="9">
        <v>0</v>
      </c>
      <c r="HM23" s="9"/>
      <c r="HN23" s="9">
        <v>0</v>
      </c>
      <c r="HO23" s="8"/>
      <c r="HP23" s="31">
        <f t="shared" si="18"/>
        <v>235340</v>
      </c>
      <c r="HQ23" s="9">
        <v>0</v>
      </c>
      <c r="HR23" s="8"/>
      <c r="HS23" s="9">
        <v>0</v>
      </c>
      <c r="HT23" s="8"/>
      <c r="HU23" s="9">
        <v>199850</v>
      </c>
      <c r="HV23" s="9"/>
      <c r="HW23" s="9">
        <v>0</v>
      </c>
      <c r="HX23" s="9"/>
      <c r="HY23" s="9">
        <v>0</v>
      </c>
      <c r="HZ23" s="9"/>
      <c r="IA23" s="9">
        <v>0</v>
      </c>
      <c r="IB23" s="9"/>
      <c r="IC23" s="9">
        <v>0</v>
      </c>
      <c r="ID23" s="9"/>
      <c r="IE23" s="9">
        <v>0</v>
      </c>
      <c r="IF23" s="9"/>
      <c r="IG23" s="9">
        <v>0</v>
      </c>
      <c r="IH23" s="9"/>
      <c r="II23" s="9">
        <v>0</v>
      </c>
      <c r="IJ23" s="9"/>
      <c r="IK23" s="9">
        <v>0</v>
      </c>
      <c r="IL23" s="9"/>
      <c r="IM23" s="9">
        <v>0</v>
      </c>
      <c r="IN23" s="9"/>
      <c r="IO23" s="31">
        <f t="shared" si="31"/>
        <v>199850</v>
      </c>
      <c r="IP23" s="9">
        <v>0</v>
      </c>
      <c r="IQ23" s="8"/>
      <c r="IR23" s="9">
        <v>0</v>
      </c>
      <c r="IS23" s="8"/>
      <c r="IT23" s="9">
        <v>180660</v>
      </c>
      <c r="IU23" s="9"/>
      <c r="IV23" s="9">
        <v>0</v>
      </c>
      <c r="IW23" s="9"/>
      <c r="IX23" s="9">
        <v>0</v>
      </c>
      <c r="IY23" s="9"/>
      <c r="IZ23" s="9">
        <v>0</v>
      </c>
      <c r="JA23" s="9"/>
      <c r="JB23" s="9">
        <v>0</v>
      </c>
      <c r="JC23" s="9"/>
      <c r="JD23" s="9">
        <v>0</v>
      </c>
      <c r="JE23" s="9"/>
      <c r="JF23" s="9">
        <v>0</v>
      </c>
      <c r="JG23" s="9"/>
      <c r="JH23" s="9">
        <v>0</v>
      </c>
      <c r="JI23" s="9"/>
      <c r="JJ23" s="9">
        <v>0</v>
      </c>
      <c r="JK23" s="9"/>
      <c r="JL23" s="9">
        <v>0</v>
      </c>
      <c r="JM23" s="9"/>
      <c r="JN23" s="31">
        <f t="shared" si="22"/>
        <v>180660</v>
      </c>
      <c r="JO23" s="9">
        <v>0</v>
      </c>
      <c r="JP23" s="9"/>
      <c r="JQ23" s="9">
        <f t="shared" ref="JQ23:JQ29" si="38">HW23+IV23</f>
        <v>0</v>
      </c>
      <c r="JR23" s="9"/>
      <c r="JS23" s="9">
        <f t="shared" ref="JS23:JS29" si="39">P23+AL23+CB23+CW23+DR23+FK23+GG23+HD23+IC23+JB23+EO23</f>
        <v>0</v>
      </c>
      <c r="JT23" s="9"/>
      <c r="JU23" s="9">
        <f t="shared" ref="JU23:JU34" si="40">AT23+X23+BO23+CJ23+DE23+EB23+EY23+FU23+GQ23+HN23+IM23+JL23</f>
        <v>0</v>
      </c>
      <c r="JV23" s="9"/>
      <c r="JW23" s="72">
        <f t="shared" si="25"/>
        <v>0</v>
      </c>
      <c r="JX23" s="9"/>
      <c r="JY23" s="9">
        <f t="shared" ref="JY23:JY29" si="41">F23+Z23+AW23+BR23+CM23+DH23+EE23+FA23+FW23+GT23+HQ23+IP23</f>
        <v>0</v>
      </c>
      <c r="JZ23" s="8"/>
      <c r="KA23" s="9">
        <f t="shared" ref="KA23:KA29" si="42">H23+AB23+AY23+BT23+CO23+DJ23+EG23+FC23+FY23+GV23+HS23+IR23</f>
        <v>0</v>
      </c>
      <c r="KB23" s="9"/>
      <c r="KC23" s="9">
        <f t="shared" ref="KC23:KC29" si="43">J23+AD23+BA23+BV23+CQ23+DL23+EI23+FE23+GA23+GX23+IT23+HU23</f>
        <v>2437426</v>
      </c>
      <c r="KD23" s="9"/>
      <c r="KE23" s="9">
        <f t="shared" ref="KE23:KE29" si="44">L23+AH23+BC23+BX23+CS23+DN23+EK23+FG23+GC23+GZ23+HY23+IX23</f>
        <v>0</v>
      </c>
      <c r="KF23" s="9"/>
      <c r="KG23" s="9">
        <f t="shared" ref="KG23:KG29" si="45">N23+AJ23+BZ23+CU23+DP23+EM23+FI23+GE23+HB23+IA23+IZ23</f>
        <v>0</v>
      </c>
      <c r="KH23" s="9"/>
      <c r="KI23" s="9">
        <f t="shared" ref="KI23:KI29" si="46">R23+AN23+BI23+CD23+CY23+DT23+EQ23+FM23+GI23+HF23+IE23+JD23</f>
        <v>0</v>
      </c>
      <c r="KJ23" s="9"/>
      <c r="KK23" s="9">
        <f t="shared" ref="KK23:KK29" si="47">DV23+ES23+FO23+GK23+HH23+IG23+JF23</f>
        <v>0</v>
      </c>
      <c r="KL23" s="9"/>
      <c r="KM23" s="9">
        <f t="shared" ref="KM23:KM29" si="48">T23+AP23+BK23+CF23+DA23+DX23+EU23+FQ23+GM23+HJ23+II23+JH23</f>
        <v>0</v>
      </c>
      <c r="KN23" s="9"/>
      <c r="KO23" s="9">
        <f t="shared" ref="KO23:KO34" si="49">AR23+V23+BM23+CH23+DC23+DZ23+EW23+FS23+GO23+HL23+IK23+JJ23</f>
        <v>0</v>
      </c>
      <c r="KP23" s="9"/>
      <c r="KQ23" s="31">
        <f t="shared" si="37"/>
        <v>2437426</v>
      </c>
      <c r="KR23" s="9"/>
      <c r="KS23" s="31">
        <v>961538</v>
      </c>
      <c r="KT23" s="9"/>
      <c r="KU23" s="40"/>
      <c r="KV23" s="14"/>
    </row>
    <row r="24" spans="1:308" x14ac:dyDescent="0.2">
      <c r="A24" s="74" t="s">
        <v>77</v>
      </c>
      <c r="C24" s="11" t="s">
        <v>78</v>
      </c>
      <c r="E24" s="8"/>
      <c r="F24" s="9">
        <v>0</v>
      </c>
      <c r="G24" s="8"/>
      <c r="H24" s="9">
        <v>0</v>
      </c>
      <c r="I24" s="8"/>
      <c r="J24" s="9">
        <v>347250</v>
      </c>
      <c r="K24" s="9"/>
      <c r="L24" s="9">
        <v>0</v>
      </c>
      <c r="M24" s="9"/>
      <c r="N24" s="9">
        <v>0</v>
      </c>
      <c r="O24" s="9"/>
      <c r="P24" s="9">
        <v>0</v>
      </c>
      <c r="Q24" s="9"/>
      <c r="R24" s="9">
        <v>0</v>
      </c>
      <c r="S24" s="9"/>
      <c r="T24" s="9">
        <v>0</v>
      </c>
      <c r="U24" s="9"/>
      <c r="V24" s="9">
        <v>0</v>
      </c>
      <c r="W24" s="9"/>
      <c r="X24" s="9">
        <v>0</v>
      </c>
      <c r="Y24" s="31">
        <f t="shared" si="1"/>
        <v>347250</v>
      </c>
      <c r="Z24" s="9">
        <v>0</v>
      </c>
      <c r="AA24" s="8"/>
      <c r="AB24" s="9">
        <v>0</v>
      </c>
      <c r="AC24" s="8"/>
      <c r="AD24" s="9">
        <v>430750</v>
      </c>
      <c r="AE24" s="9"/>
      <c r="AF24" s="9">
        <v>0</v>
      </c>
      <c r="AG24" s="9"/>
      <c r="AH24" s="9">
        <v>0</v>
      </c>
      <c r="AI24" s="9"/>
      <c r="AJ24" s="9">
        <v>0</v>
      </c>
      <c r="AK24" s="9"/>
      <c r="AL24" s="9">
        <v>0</v>
      </c>
      <c r="AM24" s="9"/>
      <c r="AN24" s="9">
        <v>0</v>
      </c>
      <c r="AO24" s="9"/>
      <c r="AP24" s="9">
        <v>0</v>
      </c>
      <c r="AQ24" s="9"/>
      <c r="AR24" s="9">
        <v>0</v>
      </c>
      <c r="AS24" s="9"/>
      <c r="AT24" s="9">
        <v>0</v>
      </c>
      <c r="AU24" s="9"/>
      <c r="AV24" s="31">
        <f t="shared" si="3"/>
        <v>430750</v>
      </c>
      <c r="AW24" s="9">
        <v>0</v>
      </c>
      <c r="AX24" s="8"/>
      <c r="AY24" s="9">
        <v>0</v>
      </c>
      <c r="AZ24" s="9"/>
      <c r="BA24" s="9">
        <v>47425</v>
      </c>
      <c r="BB24" s="9"/>
      <c r="BC24" s="9">
        <v>0</v>
      </c>
      <c r="BD24" s="9"/>
      <c r="BE24" s="9">
        <v>0</v>
      </c>
      <c r="BF24" s="9"/>
      <c r="BG24" s="9">
        <v>0</v>
      </c>
      <c r="BH24" s="9"/>
      <c r="BI24" s="9">
        <v>0</v>
      </c>
      <c r="BJ24" s="9"/>
      <c r="BK24" s="9">
        <v>0</v>
      </c>
      <c r="BL24" s="9"/>
      <c r="BM24" s="9">
        <v>0</v>
      </c>
      <c r="BN24" s="9"/>
      <c r="BO24" s="9">
        <v>0</v>
      </c>
      <c r="BP24" s="8"/>
      <c r="BQ24" s="31">
        <f t="shared" si="4"/>
        <v>47425</v>
      </c>
      <c r="BR24" s="9">
        <v>0</v>
      </c>
      <c r="BS24" s="8"/>
      <c r="BT24" s="9">
        <v>0</v>
      </c>
      <c r="BU24" s="9"/>
      <c r="BV24" s="9">
        <v>49825</v>
      </c>
      <c r="BW24" s="9"/>
      <c r="BX24" s="9">
        <v>0</v>
      </c>
      <c r="BY24" s="9"/>
      <c r="BZ24" s="9">
        <v>0</v>
      </c>
      <c r="CA24" s="9"/>
      <c r="CB24" s="9">
        <v>0</v>
      </c>
      <c r="CC24" s="9"/>
      <c r="CD24" s="9">
        <v>0</v>
      </c>
      <c r="CE24" s="9"/>
      <c r="CF24" s="9">
        <v>0</v>
      </c>
      <c r="CG24" s="9"/>
      <c r="CH24" s="9">
        <v>0</v>
      </c>
      <c r="CI24" s="9"/>
      <c r="CJ24" s="9">
        <v>0</v>
      </c>
      <c r="CK24" s="8"/>
      <c r="CL24" s="31">
        <f t="shared" si="6"/>
        <v>49825</v>
      </c>
      <c r="CM24" s="9">
        <v>0</v>
      </c>
      <c r="CN24" s="8"/>
      <c r="CO24" s="9">
        <v>0</v>
      </c>
      <c r="CP24" s="9"/>
      <c r="CQ24" s="9">
        <v>328200</v>
      </c>
      <c r="CR24" s="9"/>
      <c r="CS24" s="9">
        <v>0</v>
      </c>
      <c r="CT24" s="9"/>
      <c r="CU24" s="9">
        <v>0</v>
      </c>
      <c r="CV24" s="9"/>
      <c r="CW24" s="9">
        <v>0</v>
      </c>
      <c r="CX24" s="9"/>
      <c r="CY24" s="9">
        <v>0</v>
      </c>
      <c r="CZ24" s="9"/>
      <c r="DA24" s="9">
        <v>0</v>
      </c>
      <c r="DB24" s="9"/>
      <c r="DC24" s="9">
        <v>0</v>
      </c>
      <c r="DD24" s="9"/>
      <c r="DE24" s="9">
        <v>0</v>
      </c>
      <c r="DF24" s="8"/>
      <c r="DG24" s="31">
        <f t="shared" si="8"/>
        <v>328200</v>
      </c>
      <c r="DH24" s="9">
        <v>0</v>
      </c>
      <c r="DI24" s="8"/>
      <c r="DJ24" s="9">
        <v>0</v>
      </c>
      <c r="DK24" s="9"/>
      <c r="DL24" s="9">
        <v>497250</v>
      </c>
      <c r="DM24" s="9"/>
      <c r="DN24" s="9">
        <v>0</v>
      </c>
      <c r="DO24" s="9"/>
      <c r="DP24" s="9">
        <v>0</v>
      </c>
      <c r="DQ24" s="9"/>
      <c r="DR24" s="9">
        <v>0</v>
      </c>
      <c r="DS24" s="9"/>
      <c r="DT24" s="9">
        <v>0</v>
      </c>
      <c r="DU24" s="9"/>
      <c r="DV24" s="9">
        <v>0</v>
      </c>
      <c r="DW24" s="9"/>
      <c r="DX24" s="9">
        <v>0</v>
      </c>
      <c r="DY24" s="8"/>
      <c r="DZ24" s="9">
        <v>0</v>
      </c>
      <c r="EA24" s="9"/>
      <c r="EB24" s="9">
        <v>0</v>
      </c>
      <c r="EC24" s="9"/>
      <c r="ED24" s="31">
        <f t="shared" si="10"/>
        <v>497250</v>
      </c>
      <c r="EE24" s="9">
        <v>0</v>
      </c>
      <c r="EF24" s="8"/>
      <c r="EG24" s="9">
        <v>0</v>
      </c>
      <c r="EH24" s="9"/>
      <c r="EI24" s="9">
        <v>853075</v>
      </c>
      <c r="EJ24" s="9"/>
      <c r="EK24" s="9">
        <v>0</v>
      </c>
      <c r="EL24" s="9"/>
      <c r="EM24" s="9">
        <v>0</v>
      </c>
      <c r="EN24" s="9"/>
      <c r="EO24" s="9">
        <v>0</v>
      </c>
      <c r="EP24" s="9"/>
      <c r="EQ24" s="9">
        <v>0</v>
      </c>
      <c r="ER24" s="9"/>
      <c r="ES24" s="9">
        <v>0</v>
      </c>
      <c r="ET24" s="9"/>
      <c r="EU24" s="9">
        <v>0</v>
      </c>
      <c r="EV24" s="9"/>
      <c r="EW24" s="9">
        <v>0</v>
      </c>
      <c r="EX24" s="9"/>
      <c r="EY24" s="9">
        <v>0</v>
      </c>
      <c r="EZ24" s="31">
        <f t="shared" si="12"/>
        <v>853075</v>
      </c>
      <c r="FA24" s="9">
        <v>0</v>
      </c>
      <c r="FB24" s="8"/>
      <c r="FC24" s="9">
        <v>0</v>
      </c>
      <c r="FD24" s="8"/>
      <c r="FE24" s="9">
        <v>657150</v>
      </c>
      <c r="FF24" s="9"/>
      <c r="FG24" s="9">
        <v>0</v>
      </c>
      <c r="FH24" s="9"/>
      <c r="FI24" s="9">
        <v>0</v>
      </c>
      <c r="FJ24" s="9"/>
      <c r="FK24" s="9">
        <v>0</v>
      </c>
      <c r="FL24" s="9"/>
      <c r="FM24" s="9">
        <v>0</v>
      </c>
      <c r="FN24" s="9"/>
      <c r="FO24" s="9">
        <v>0</v>
      </c>
      <c r="FP24" s="9"/>
      <c r="FQ24" s="9">
        <v>0</v>
      </c>
      <c r="FR24" s="9"/>
      <c r="FS24" s="9">
        <v>0</v>
      </c>
      <c r="FT24" s="9"/>
      <c r="FU24" s="9">
        <v>0</v>
      </c>
      <c r="FV24" s="31">
        <f t="shared" si="14"/>
        <v>657150</v>
      </c>
      <c r="FW24" s="9">
        <v>0</v>
      </c>
      <c r="FX24" s="8"/>
      <c r="FY24" s="9">
        <v>0</v>
      </c>
      <c r="FZ24" s="9"/>
      <c r="GA24" s="9">
        <v>401125</v>
      </c>
      <c r="GB24" s="9"/>
      <c r="GC24" s="9">
        <v>0</v>
      </c>
      <c r="GD24" s="9"/>
      <c r="GE24" s="9">
        <v>0</v>
      </c>
      <c r="GF24" s="9"/>
      <c r="GG24" s="9">
        <v>0</v>
      </c>
      <c r="GH24" s="9"/>
      <c r="GI24" s="9">
        <v>0</v>
      </c>
      <c r="GJ24" s="9"/>
      <c r="GK24" s="9">
        <v>0</v>
      </c>
      <c r="GL24" s="9"/>
      <c r="GM24" s="9">
        <v>0</v>
      </c>
      <c r="GN24" s="9"/>
      <c r="GO24" s="9">
        <v>0</v>
      </c>
      <c r="GP24" s="9"/>
      <c r="GQ24" s="9">
        <v>0</v>
      </c>
      <c r="GR24" s="8"/>
      <c r="GS24" s="31">
        <f t="shared" si="16"/>
        <v>401125</v>
      </c>
      <c r="GT24" s="9">
        <v>0</v>
      </c>
      <c r="GU24" s="8"/>
      <c r="GV24" s="9">
        <v>0</v>
      </c>
      <c r="GW24" s="8"/>
      <c r="GX24" s="9">
        <v>322435</v>
      </c>
      <c r="GY24" s="9"/>
      <c r="GZ24" s="9">
        <v>0</v>
      </c>
      <c r="HA24" s="9"/>
      <c r="HB24" s="9">
        <v>0</v>
      </c>
      <c r="HC24" s="9"/>
      <c r="HD24" s="9">
        <v>0</v>
      </c>
      <c r="HE24" s="9"/>
      <c r="HF24" s="9">
        <v>0</v>
      </c>
      <c r="HG24" s="9"/>
      <c r="HH24" s="9">
        <v>0</v>
      </c>
      <c r="HI24" s="9"/>
      <c r="HJ24" s="9">
        <v>0</v>
      </c>
      <c r="HK24" s="9"/>
      <c r="HL24" s="9">
        <v>0</v>
      </c>
      <c r="HM24" s="9"/>
      <c r="HN24" s="9">
        <v>0</v>
      </c>
      <c r="HO24" s="8"/>
      <c r="HP24" s="31">
        <f t="shared" si="18"/>
        <v>322435</v>
      </c>
      <c r="HQ24" s="9">
        <v>0</v>
      </c>
      <c r="HR24" s="8"/>
      <c r="HS24" s="9">
        <v>0</v>
      </c>
      <c r="HT24" s="8"/>
      <c r="HU24" s="9">
        <v>464920</v>
      </c>
      <c r="HV24" s="9"/>
      <c r="HW24" s="9">
        <v>0</v>
      </c>
      <c r="HX24" s="9"/>
      <c r="HY24" s="9">
        <v>0</v>
      </c>
      <c r="HZ24" s="9"/>
      <c r="IA24" s="9">
        <v>0</v>
      </c>
      <c r="IB24" s="9"/>
      <c r="IC24" s="9">
        <v>0</v>
      </c>
      <c r="ID24" s="9"/>
      <c r="IE24" s="9">
        <v>0</v>
      </c>
      <c r="IF24" s="9"/>
      <c r="IG24" s="9">
        <v>0</v>
      </c>
      <c r="IH24" s="9"/>
      <c r="II24" s="9">
        <v>0</v>
      </c>
      <c r="IJ24" s="9"/>
      <c r="IK24" s="9">
        <v>0</v>
      </c>
      <c r="IL24" s="9"/>
      <c r="IM24" s="9">
        <v>0</v>
      </c>
      <c r="IN24" s="9"/>
      <c r="IO24" s="31">
        <f t="shared" si="31"/>
        <v>464920</v>
      </c>
      <c r="IP24" s="9">
        <v>0</v>
      </c>
      <c r="IQ24" s="8"/>
      <c r="IR24" s="9">
        <v>0</v>
      </c>
      <c r="IS24" s="8"/>
      <c r="IT24" s="9">
        <v>328910</v>
      </c>
      <c r="IU24" s="9"/>
      <c r="IV24" s="9">
        <v>0</v>
      </c>
      <c r="IW24" s="9"/>
      <c r="IX24" s="9">
        <v>0</v>
      </c>
      <c r="IY24" s="9"/>
      <c r="IZ24" s="9">
        <v>0</v>
      </c>
      <c r="JA24" s="9"/>
      <c r="JB24" s="9">
        <v>0</v>
      </c>
      <c r="JC24" s="9"/>
      <c r="JD24" s="9">
        <v>0</v>
      </c>
      <c r="JE24" s="9"/>
      <c r="JF24" s="9">
        <v>0</v>
      </c>
      <c r="JG24" s="9"/>
      <c r="JH24" s="9">
        <v>0</v>
      </c>
      <c r="JI24" s="9"/>
      <c r="JJ24" s="9">
        <v>0</v>
      </c>
      <c r="JK24" s="9"/>
      <c r="JL24" s="9">
        <v>0</v>
      </c>
      <c r="JM24" s="9"/>
      <c r="JN24" s="31">
        <f t="shared" si="22"/>
        <v>328910</v>
      </c>
      <c r="JO24" s="9">
        <v>0</v>
      </c>
      <c r="JP24" s="9"/>
      <c r="JQ24" s="9">
        <f t="shared" si="38"/>
        <v>0</v>
      </c>
      <c r="JR24" s="9"/>
      <c r="JS24" s="9">
        <f t="shared" si="39"/>
        <v>0</v>
      </c>
      <c r="JT24" s="9"/>
      <c r="JU24" s="9">
        <f t="shared" si="40"/>
        <v>0</v>
      </c>
      <c r="JV24" s="9"/>
      <c r="JW24" s="72">
        <f t="shared" si="25"/>
        <v>0</v>
      </c>
      <c r="JX24" s="9"/>
      <c r="JY24" s="9">
        <f t="shared" si="41"/>
        <v>0</v>
      </c>
      <c r="JZ24" s="8"/>
      <c r="KA24" s="9">
        <f t="shared" si="42"/>
        <v>0</v>
      </c>
      <c r="KB24" s="9"/>
      <c r="KC24" s="9">
        <f t="shared" si="43"/>
        <v>4728315</v>
      </c>
      <c r="KD24" s="9"/>
      <c r="KE24" s="9">
        <f t="shared" si="44"/>
        <v>0</v>
      </c>
      <c r="KF24" s="9"/>
      <c r="KG24" s="9">
        <f t="shared" si="45"/>
        <v>0</v>
      </c>
      <c r="KH24" s="9"/>
      <c r="KI24" s="9">
        <f t="shared" si="46"/>
        <v>0</v>
      </c>
      <c r="KJ24" s="9"/>
      <c r="KK24" s="9">
        <f t="shared" si="47"/>
        <v>0</v>
      </c>
      <c r="KL24" s="9"/>
      <c r="KM24" s="9">
        <f t="shared" si="48"/>
        <v>0</v>
      </c>
      <c r="KN24" s="9"/>
      <c r="KO24" s="9">
        <f t="shared" si="49"/>
        <v>0</v>
      </c>
      <c r="KP24" s="9"/>
      <c r="KQ24" s="31">
        <f t="shared" si="37"/>
        <v>4728315</v>
      </c>
      <c r="KR24" s="9"/>
      <c r="KS24" s="31">
        <v>1812400</v>
      </c>
      <c r="KT24" s="9"/>
      <c r="KU24" s="40"/>
      <c r="KV24" s="14"/>
    </row>
    <row r="25" spans="1:308" x14ac:dyDescent="0.2">
      <c r="A25" s="74">
        <v>3</v>
      </c>
      <c r="B25" s="40" t="s">
        <v>79</v>
      </c>
      <c r="C25" s="11" t="s">
        <v>80</v>
      </c>
      <c r="E25" s="8"/>
      <c r="F25" s="9">
        <v>0</v>
      </c>
      <c r="G25" s="8"/>
      <c r="H25" s="9">
        <v>0</v>
      </c>
      <c r="I25" s="8"/>
      <c r="J25" s="9">
        <v>-10302.02</v>
      </c>
      <c r="K25" s="9"/>
      <c r="L25" s="9">
        <v>0</v>
      </c>
      <c r="M25" s="9"/>
      <c r="N25" s="9">
        <v>0</v>
      </c>
      <c r="O25" s="9"/>
      <c r="P25" s="9">
        <v>0</v>
      </c>
      <c r="Q25" s="9"/>
      <c r="R25" s="9">
        <v>0</v>
      </c>
      <c r="S25" s="9"/>
      <c r="T25" s="9">
        <v>0</v>
      </c>
      <c r="U25" s="9"/>
      <c r="V25" s="9">
        <v>0</v>
      </c>
      <c r="W25" s="9"/>
      <c r="X25" s="9">
        <v>0</v>
      </c>
      <c r="Y25" s="31">
        <f t="shared" si="1"/>
        <v>-10302.02</v>
      </c>
      <c r="Z25" s="9">
        <v>0</v>
      </c>
      <c r="AA25" s="8"/>
      <c r="AB25" s="9">
        <v>0</v>
      </c>
      <c r="AC25" s="8"/>
      <c r="AD25" s="9">
        <v>-15012.5</v>
      </c>
      <c r="AE25" s="9"/>
      <c r="AF25" s="9">
        <v>0</v>
      </c>
      <c r="AG25" s="9"/>
      <c r="AH25" s="9">
        <v>0</v>
      </c>
      <c r="AI25" s="9"/>
      <c r="AJ25" s="9">
        <v>0</v>
      </c>
      <c r="AK25" s="9"/>
      <c r="AL25" s="9">
        <v>0</v>
      </c>
      <c r="AM25" s="9"/>
      <c r="AN25" s="9">
        <v>0</v>
      </c>
      <c r="AO25" s="9"/>
      <c r="AP25" s="9">
        <v>0</v>
      </c>
      <c r="AQ25" s="9"/>
      <c r="AR25" s="9">
        <v>0</v>
      </c>
      <c r="AS25" s="9"/>
      <c r="AT25" s="9">
        <v>0</v>
      </c>
      <c r="AU25" s="9"/>
      <c r="AV25" s="31">
        <f t="shared" si="3"/>
        <v>-15012.5</v>
      </c>
      <c r="AW25" s="9">
        <v>-15000</v>
      </c>
      <c r="AX25" s="8"/>
      <c r="AY25" s="9">
        <v>0</v>
      </c>
      <c r="AZ25" s="9"/>
      <c r="BA25" s="9">
        <v>-3465</v>
      </c>
      <c r="BB25" s="9"/>
      <c r="BC25" s="9">
        <v>0</v>
      </c>
      <c r="BD25" s="9"/>
      <c r="BE25" s="9">
        <v>0</v>
      </c>
      <c r="BF25" s="9"/>
      <c r="BG25" s="9">
        <v>0</v>
      </c>
      <c r="BH25" s="9"/>
      <c r="BI25" s="9">
        <v>0</v>
      </c>
      <c r="BJ25" s="9"/>
      <c r="BK25" s="9">
        <v>0</v>
      </c>
      <c r="BL25" s="9"/>
      <c r="BM25" s="9">
        <v>0</v>
      </c>
      <c r="BN25" s="9"/>
      <c r="BO25" s="9">
        <v>0</v>
      </c>
      <c r="BP25" s="8"/>
      <c r="BQ25" s="31">
        <f t="shared" si="4"/>
        <v>-18465</v>
      </c>
      <c r="BR25" s="9">
        <v>0</v>
      </c>
      <c r="BS25" s="8"/>
      <c r="BT25" s="9">
        <v>0</v>
      </c>
      <c r="BU25" s="9"/>
      <c r="BV25" s="9">
        <v>-1903.75</v>
      </c>
      <c r="BW25" s="9"/>
      <c r="BX25" s="9">
        <v>0</v>
      </c>
      <c r="BY25" s="9"/>
      <c r="BZ25" s="9">
        <v>0</v>
      </c>
      <c r="CA25" s="9"/>
      <c r="CB25" s="9">
        <v>0</v>
      </c>
      <c r="CC25" s="9"/>
      <c r="CD25" s="9">
        <v>0</v>
      </c>
      <c r="CE25" s="9"/>
      <c r="CF25" s="9">
        <v>0</v>
      </c>
      <c r="CG25" s="9"/>
      <c r="CH25" s="9">
        <v>0</v>
      </c>
      <c r="CI25" s="9"/>
      <c r="CJ25" s="9">
        <v>0</v>
      </c>
      <c r="CK25" s="8"/>
      <c r="CL25" s="31">
        <f t="shared" si="6"/>
        <v>-1903.75</v>
      </c>
      <c r="CM25" s="9">
        <v>0</v>
      </c>
      <c r="CN25" s="8"/>
      <c r="CO25" s="9">
        <v>0</v>
      </c>
      <c r="CP25" s="9"/>
      <c r="CQ25" s="9">
        <v>-13375.55</v>
      </c>
      <c r="CR25" s="9"/>
      <c r="CS25" s="9">
        <v>0</v>
      </c>
      <c r="CT25" s="9"/>
      <c r="CU25" s="9">
        <v>0</v>
      </c>
      <c r="CV25" s="9"/>
      <c r="CW25" s="9">
        <v>0</v>
      </c>
      <c r="CX25" s="9"/>
      <c r="CY25" s="9">
        <v>0</v>
      </c>
      <c r="CZ25" s="9"/>
      <c r="DA25" s="9">
        <v>0</v>
      </c>
      <c r="DB25" s="9"/>
      <c r="DC25" s="9">
        <v>0</v>
      </c>
      <c r="DD25" s="9"/>
      <c r="DE25" s="9">
        <v>0</v>
      </c>
      <c r="DF25" s="8"/>
      <c r="DG25" s="31">
        <f t="shared" si="8"/>
        <v>-13375.55</v>
      </c>
      <c r="DH25" s="9">
        <v>0</v>
      </c>
      <c r="DI25" s="8"/>
      <c r="DJ25" s="9">
        <v>0</v>
      </c>
      <c r="DK25" s="9"/>
      <c r="DL25" s="9">
        <v>-14251.18</v>
      </c>
      <c r="DM25" s="9"/>
      <c r="DN25" s="9">
        <v>0</v>
      </c>
      <c r="DO25" s="9"/>
      <c r="DP25" s="9">
        <v>0</v>
      </c>
      <c r="DQ25" s="9"/>
      <c r="DR25" s="9">
        <v>0</v>
      </c>
      <c r="DS25" s="9"/>
      <c r="DT25" s="9">
        <v>0</v>
      </c>
      <c r="DU25" s="9"/>
      <c r="DV25" s="9">
        <v>0</v>
      </c>
      <c r="DW25" s="9"/>
      <c r="DX25" s="9">
        <v>0</v>
      </c>
      <c r="DY25" s="8"/>
      <c r="DZ25" s="9">
        <v>0</v>
      </c>
      <c r="EA25" s="9"/>
      <c r="EB25" s="9">
        <v>0</v>
      </c>
      <c r="EC25" s="9"/>
      <c r="ED25" s="31">
        <f t="shared" si="10"/>
        <v>-14251.18</v>
      </c>
      <c r="EE25" s="9">
        <v>0</v>
      </c>
      <c r="EF25" s="8"/>
      <c r="EG25" s="9">
        <v>0</v>
      </c>
      <c r="EH25" s="9"/>
      <c r="EI25" s="9">
        <v>-15912.5</v>
      </c>
      <c r="EJ25" s="9"/>
      <c r="EK25" s="9">
        <v>0</v>
      </c>
      <c r="EL25" s="9"/>
      <c r="EM25" s="9">
        <v>0</v>
      </c>
      <c r="EN25" s="9"/>
      <c r="EO25" s="9">
        <v>0</v>
      </c>
      <c r="EP25" s="9"/>
      <c r="EQ25" s="9">
        <v>0</v>
      </c>
      <c r="ER25" s="9"/>
      <c r="ES25" s="9">
        <v>0</v>
      </c>
      <c r="ET25" s="9"/>
      <c r="EU25" s="9">
        <v>0</v>
      </c>
      <c r="EV25" s="9"/>
      <c r="EW25" s="9">
        <v>0</v>
      </c>
      <c r="EX25" s="9"/>
      <c r="EY25" s="9">
        <v>0</v>
      </c>
      <c r="EZ25" s="31">
        <f t="shared" si="12"/>
        <v>-15912.5</v>
      </c>
      <c r="FA25" s="9">
        <v>0</v>
      </c>
      <c r="FB25" s="8"/>
      <c r="FC25" s="9">
        <v>0</v>
      </c>
      <c r="FD25" s="8"/>
      <c r="FE25" s="9">
        <v>-7055.22</v>
      </c>
      <c r="FF25" s="9"/>
      <c r="FG25" s="9">
        <v>0</v>
      </c>
      <c r="FH25" s="9"/>
      <c r="FI25" s="9">
        <v>0</v>
      </c>
      <c r="FJ25" s="9"/>
      <c r="FK25" s="9">
        <v>0</v>
      </c>
      <c r="FL25" s="9"/>
      <c r="FM25" s="9">
        <v>0</v>
      </c>
      <c r="FN25" s="9"/>
      <c r="FO25" s="9">
        <v>0</v>
      </c>
      <c r="FP25" s="9"/>
      <c r="FQ25" s="9">
        <v>0</v>
      </c>
      <c r="FR25" s="9"/>
      <c r="FS25" s="9">
        <v>0</v>
      </c>
      <c r="FT25" s="9"/>
      <c r="FU25" s="9">
        <v>0</v>
      </c>
      <c r="FV25" s="31">
        <f t="shared" si="14"/>
        <v>-7055.22</v>
      </c>
      <c r="FW25" s="9">
        <v>0</v>
      </c>
      <c r="FX25" s="8"/>
      <c r="FY25" s="9">
        <v>0</v>
      </c>
      <c r="FZ25" s="9"/>
      <c r="GA25" s="9">
        <v>-8654.2999999999993</v>
      </c>
      <c r="GB25" s="9"/>
      <c r="GC25" s="9">
        <v>0</v>
      </c>
      <c r="GD25" s="9"/>
      <c r="GE25" s="9">
        <v>0</v>
      </c>
      <c r="GF25" s="9"/>
      <c r="GG25" s="9">
        <v>0</v>
      </c>
      <c r="GH25" s="9"/>
      <c r="GI25" s="9">
        <v>0</v>
      </c>
      <c r="GJ25" s="9"/>
      <c r="GK25" s="9">
        <v>0</v>
      </c>
      <c r="GL25" s="9"/>
      <c r="GM25" s="9">
        <v>0</v>
      </c>
      <c r="GN25" s="9"/>
      <c r="GO25" s="9">
        <v>0</v>
      </c>
      <c r="GP25" s="9"/>
      <c r="GQ25" s="9">
        <v>0</v>
      </c>
      <c r="GR25" s="8"/>
      <c r="GS25" s="31">
        <f t="shared" si="16"/>
        <v>-8654.2999999999993</v>
      </c>
      <c r="GT25" s="9">
        <v>-1912.5</v>
      </c>
      <c r="GU25" s="8"/>
      <c r="GV25" s="9">
        <v>0</v>
      </c>
      <c r="GW25" s="8"/>
      <c r="GX25" s="9">
        <v>-11847.01</v>
      </c>
      <c r="GY25" s="9"/>
      <c r="GZ25" s="9">
        <v>0</v>
      </c>
      <c r="HA25" s="9"/>
      <c r="HB25" s="9">
        <v>0</v>
      </c>
      <c r="HC25" s="9"/>
      <c r="HD25" s="9">
        <v>0</v>
      </c>
      <c r="HE25" s="9"/>
      <c r="HF25" s="9">
        <v>0</v>
      </c>
      <c r="HG25" s="9"/>
      <c r="HH25" s="9">
        <v>0</v>
      </c>
      <c r="HI25" s="9"/>
      <c r="HJ25" s="9">
        <v>0</v>
      </c>
      <c r="HK25" s="9"/>
      <c r="HL25" s="9">
        <v>0</v>
      </c>
      <c r="HM25" s="9"/>
      <c r="HN25" s="9">
        <v>0</v>
      </c>
      <c r="HO25" s="8"/>
      <c r="HP25" s="31">
        <f t="shared" si="18"/>
        <v>-13759.51</v>
      </c>
      <c r="HQ25" s="9">
        <v>0</v>
      </c>
      <c r="HR25" s="8"/>
      <c r="HS25" s="9">
        <v>0</v>
      </c>
      <c r="HT25" s="8"/>
      <c r="HU25" s="9">
        <v>-8267.5</v>
      </c>
      <c r="HV25" s="9"/>
      <c r="HW25" s="9">
        <v>0</v>
      </c>
      <c r="HX25" s="9"/>
      <c r="HY25" s="9">
        <v>0</v>
      </c>
      <c r="HZ25" s="9"/>
      <c r="IA25" s="9">
        <v>0</v>
      </c>
      <c r="IB25" s="9"/>
      <c r="IC25" s="9">
        <v>0</v>
      </c>
      <c r="ID25" s="9"/>
      <c r="IE25" s="9">
        <v>0</v>
      </c>
      <c r="IF25" s="9"/>
      <c r="IG25" s="9">
        <v>0</v>
      </c>
      <c r="IH25" s="9"/>
      <c r="II25" s="9">
        <v>0</v>
      </c>
      <c r="IJ25" s="9"/>
      <c r="IK25" s="9">
        <v>0</v>
      </c>
      <c r="IL25" s="9"/>
      <c r="IM25" s="9">
        <v>0</v>
      </c>
      <c r="IN25" s="9"/>
      <c r="IO25" s="31">
        <f t="shared" si="31"/>
        <v>-8267.5</v>
      </c>
      <c r="IP25" s="9">
        <v>0</v>
      </c>
      <c r="IQ25" s="8"/>
      <c r="IR25" s="9">
        <v>0</v>
      </c>
      <c r="IS25" s="8"/>
      <c r="IT25" s="9">
        <v>-9190.6</v>
      </c>
      <c r="IU25" s="9"/>
      <c r="IV25" s="9">
        <v>0</v>
      </c>
      <c r="IW25" s="9"/>
      <c r="IX25" s="9">
        <v>0</v>
      </c>
      <c r="IY25" s="9"/>
      <c r="IZ25" s="9">
        <v>0</v>
      </c>
      <c r="JA25" s="9"/>
      <c r="JB25" s="9">
        <v>0</v>
      </c>
      <c r="JC25" s="9"/>
      <c r="JD25" s="9">
        <v>0</v>
      </c>
      <c r="JE25" s="9"/>
      <c r="JF25" s="9">
        <v>0</v>
      </c>
      <c r="JG25" s="9"/>
      <c r="JH25" s="9">
        <v>0</v>
      </c>
      <c r="JI25" s="9"/>
      <c r="JJ25" s="9">
        <v>0</v>
      </c>
      <c r="JK25" s="9"/>
      <c r="JL25" s="9">
        <v>0</v>
      </c>
      <c r="JM25" s="9"/>
      <c r="JN25" s="31">
        <f t="shared" si="22"/>
        <v>-9190.6</v>
      </c>
      <c r="JO25" s="9">
        <v>0</v>
      </c>
      <c r="JP25" s="9"/>
      <c r="JQ25" s="9">
        <f t="shared" si="38"/>
        <v>0</v>
      </c>
      <c r="JR25" s="9"/>
      <c r="JS25" s="9">
        <f t="shared" si="39"/>
        <v>0</v>
      </c>
      <c r="JT25" s="9"/>
      <c r="JU25" s="9">
        <f t="shared" si="40"/>
        <v>0</v>
      </c>
      <c r="JV25" s="9"/>
      <c r="JW25" s="72">
        <f t="shared" si="25"/>
        <v>0</v>
      </c>
      <c r="JX25" s="9"/>
      <c r="JY25" s="9">
        <f t="shared" si="41"/>
        <v>-16912.5</v>
      </c>
      <c r="JZ25" s="8"/>
      <c r="KA25" s="9">
        <f t="shared" si="42"/>
        <v>0</v>
      </c>
      <c r="KB25" s="9"/>
      <c r="KC25" s="9">
        <f t="shared" si="43"/>
        <v>-119237.13</v>
      </c>
      <c r="KD25" s="9"/>
      <c r="KE25" s="9">
        <f t="shared" si="44"/>
        <v>0</v>
      </c>
      <c r="KF25" s="9"/>
      <c r="KG25" s="9">
        <f t="shared" si="45"/>
        <v>0</v>
      </c>
      <c r="KH25" s="9"/>
      <c r="KI25" s="9">
        <f t="shared" si="46"/>
        <v>0</v>
      </c>
      <c r="KJ25" s="9"/>
      <c r="KK25" s="9">
        <f t="shared" si="47"/>
        <v>0</v>
      </c>
      <c r="KL25" s="9"/>
      <c r="KM25" s="9">
        <f t="shared" si="48"/>
        <v>0</v>
      </c>
      <c r="KN25" s="9"/>
      <c r="KO25" s="9">
        <f t="shared" si="49"/>
        <v>0</v>
      </c>
      <c r="KP25" s="9"/>
      <c r="KQ25" s="31">
        <f t="shared" si="37"/>
        <v>-136149.63</v>
      </c>
      <c r="KR25" s="9"/>
      <c r="KS25" s="31">
        <v>591582.73</v>
      </c>
      <c r="KT25" s="9"/>
      <c r="KU25" s="40" t="s">
        <v>60</v>
      </c>
      <c r="KV25" s="14"/>
    </row>
    <row r="26" spans="1:308" x14ac:dyDescent="0.2">
      <c r="A26" s="74">
        <v>3</v>
      </c>
      <c r="B26" s="40" t="s">
        <v>81</v>
      </c>
      <c r="C26" s="11" t="s">
        <v>82</v>
      </c>
      <c r="E26" s="8"/>
      <c r="F26" s="9">
        <v>0</v>
      </c>
      <c r="G26" s="8"/>
      <c r="H26" s="9">
        <v>0</v>
      </c>
      <c r="I26" s="8"/>
      <c r="J26" s="9">
        <v>12099.47</v>
      </c>
      <c r="K26" s="9"/>
      <c r="L26" s="9">
        <v>0</v>
      </c>
      <c r="M26" s="9"/>
      <c r="N26" s="9">
        <v>0</v>
      </c>
      <c r="O26" s="9"/>
      <c r="P26" s="9">
        <v>0</v>
      </c>
      <c r="Q26" s="9"/>
      <c r="R26" s="9">
        <v>0</v>
      </c>
      <c r="S26" s="9"/>
      <c r="T26" s="9">
        <v>0</v>
      </c>
      <c r="U26" s="9"/>
      <c r="V26" s="9">
        <v>0</v>
      </c>
      <c r="W26" s="9"/>
      <c r="X26" s="9">
        <v>0</v>
      </c>
      <c r="Y26" s="31">
        <f t="shared" si="1"/>
        <v>12099.47</v>
      </c>
      <c r="Z26" s="9">
        <v>0</v>
      </c>
      <c r="AA26" s="8"/>
      <c r="AB26" s="9">
        <v>0</v>
      </c>
      <c r="AC26" s="8"/>
      <c r="AD26" s="9">
        <v>7473.74</v>
      </c>
      <c r="AE26" s="9"/>
      <c r="AF26" s="9">
        <v>0</v>
      </c>
      <c r="AG26" s="9"/>
      <c r="AH26" s="9">
        <v>0</v>
      </c>
      <c r="AI26" s="9"/>
      <c r="AJ26" s="9">
        <v>0</v>
      </c>
      <c r="AK26" s="9"/>
      <c r="AL26" s="9">
        <v>0</v>
      </c>
      <c r="AM26" s="9"/>
      <c r="AN26" s="9">
        <v>0</v>
      </c>
      <c r="AO26" s="9"/>
      <c r="AP26" s="9">
        <v>0</v>
      </c>
      <c r="AQ26" s="9"/>
      <c r="AR26" s="9">
        <v>0</v>
      </c>
      <c r="AS26" s="9"/>
      <c r="AT26" s="9">
        <v>0</v>
      </c>
      <c r="AU26" s="9"/>
      <c r="AV26" s="31">
        <f t="shared" si="3"/>
        <v>7473.74</v>
      </c>
      <c r="AW26" s="9">
        <v>0</v>
      </c>
      <c r="AX26" s="8"/>
      <c r="AY26" s="9">
        <v>0</v>
      </c>
      <c r="AZ26" s="9"/>
      <c r="BA26" s="9">
        <v>0</v>
      </c>
      <c r="BB26" s="9"/>
      <c r="BC26" s="9">
        <v>0</v>
      </c>
      <c r="BD26" s="9"/>
      <c r="BE26" s="9">
        <v>0</v>
      </c>
      <c r="BF26" s="9"/>
      <c r="BG26" s="9">
        <v>0</v>
      </c>
      <c r="BH26" s="9"/>
      <c r="BI26" s="9">
        <v>0</v>
      </c>
      <c r="BJ26" s="9"/>
      <c r="BK26" s="9">
        <v>0</v>
      </c>
      <c r="BL26" s="9"/>
      <c r="BM26" s="9">
        <v>0</v>
      </c>
      <c r="BN26" s="9"/>
      <c r="BO26" s="9">
        <v>0</v>
      </c>
      <c r="BP26" s="8"/>
      <c r="BQ26" s="31">
        <f t="shared" si="4"/>
        <v>0</v>
      </c>
      <c r="BR26" s="9">
        <v>0</v>
      </c>
      <c r="BS26" s="8"/>
      <c r="BT26" s="9">
        <v>0</v>
      </c>
      <c r="BU26" s="9"/>
      <c r="BV26" s="9">
        <v>0</v>
      </c>
      <c r="BW26" s="9"/>
      <c r="BX26" s="9">
        <v>0</v>
      </c>
      <c r="BY26" s="9"/>
      <c r="BZ26" s="9">
        <v>0</v>
      </c>
      <c r="CA26" s="9"/>
      <c r="CB26" s="9">
        <v>0</v>
      </c>
      <c r="CC26" s="9"/>
      <c r="CD26" s="9">
        <v>0</v>
      </c>
      <c r="CE26" s="9"/>
      <c r="CF26" s="9">
        <v>0</v>
      </c>
      <c r="CG26" s="9"/>
      <c r="CH26" s="9">
        <v>0</v>
      </c>
      <c r="CI26" s="9"/>
      <c r="CJ26" s="9">
        <v>0</v>
      </c>
      <c r="CK26" s="8"/>
      <c r="CL26" s="31">
        <f t="shared" si="6"/>
        <v>0</v>
      </c>
      <c r="CM26" s="9">
        <v>0</v>
      </c>
      <c r="CN26" s="8"/>
      <c r="CO26" s="9">
        <v>0</v>
      </c>
      <c r="CP26" s="9"/>
      <c r="CQ26" s="9">
        <v>6300</v>
      </c>
      <c r="CR26" s="9"/>
      <c r="CS26" s="9">
        <v>0</v>
      </c>
      <c r="CT26" s="9"/>
      <c r="CU26" s="9">
        <v>0</v>
      </c>
      <c r="CV26" s="9"/>
      <c r="CW26" s="9">
        <v>0</v>
      </c>
      <c r="CX26" s="9"/>
      <c r="CY26" s="9">
        <v>0</v>
      </c>
      <c r="CZ26" s="9"/>
      <c r="DA26" s="9">
        <v>0</v>
      </c>
      <c r="DB26" s="9"/>
      <c r="DC26" s="9">
        <v>0</v>
      </c>
      <c r="DD26" s="9"/>
      <c r="DE26" s="9">
        <v>0</v>
      </c>
      <c r="DF26" s="8"/>
      <c r="DG26" s="31">
        <f t="shared" si="8"/>
        <v>6300</v>
      </c>
      <c r="DH26" s="9">
        <v>0</v>
      </c>
      <c r="DI26" s="8"/>
      <c r="DJ26" s="9">
        <v>0</v>
      </c>
      <c r="DK26" s="9"/>
      <c r="DL26" s="9">
        <v>0</v>
      </c>
      <c r="DM26" s="9"/>
      <c r="DN26" s="9">
        <v>0</v>
      </c>
      <c r="DO26" s="9"/>
      <c r="DP26" s="9">
        <v>0</v>
      </c>
      <c r="DQ26" s="9"/>
      <c r="DR26" s="9">
        <v>0</v>
      </c>
      <c r="DS26" s="9"/>
      <c r="DT26" s="9">
        <v>0</v>
      </c>
      <c r="DU26" s="9"/>
      <c r="DV26" s="9">
        <v>0</v>
      </c>
      <c r="DW26" s="9"/>
      <c r="DX26" s="9">
        <v>0</v>
      </c>
      <c r="DY26" s="8"/>
      <c r="DZ26" s="9">
        <v>0</v>
      </c>
      <c r="EA26" s="9"/>
      <c r="EB26" s="9">
        <v>0</v>
      </c>
      <c r="EC26" s="9"/>
      <c r="ED26" s="31">
        <f t="shared" si="10"/>
        <v>0</v>
      </c>
      <c r="EE26" s="9">
        <v>0</v>
      </c>
      <c r="EF26" s="8"/>
      <c r="EG26" s="9">
        <v>0</v>
      </c>
      <c r="EH26" s="9"/>
      <c r="EI26" s="9">
        <v>10826.76</v>
      </c>
      <c r="EJ26" s="9"/>
      <c r="EK26" s="9">
        <v>0</v>
      </c>
      <c r="EL26" s="9"/>
      <c r="EM26" s="9">
        <v>0</v>
      </c>
      <c r="EN26" s="9"/>
      <c r="EO26" s="9">
        <v>0</v>
      </c>
      <c r="EP26" s="9"/>
      <c r="EQ26" s="9">
        <v>0</v>
      </c>
      <c r="ER26" s="9"/>
      <c r="ES26" s="9">
        <v>0</v>
      </c>
      <c r="ET26" s="9"/>
      <c r="EU26" s="9">
        <v>0</v>
      </c>
      <c r="EV26" s="9"/>
      <c r="EW26" s="9">
        <v>0</v>
      </c>
      <c r="EX26" s="9"/>
      <c r="EY26" s="9">
        <v>0</v>
      </c>
      <c r="EZ26" s="31">
        <f t="shared" si="12"/>
        <v>10826.76</v>
      </c>
      <c r="FA26" s="9">
        <v>0</v>
      </c>
      <c r="FB26" s="8"/>
      <c r="FC26" s="9">
        <v>0</v>
      </c>
      <c r="FD26" s="8"/>
      <c r="FE26" s="9">
        <v>29252.959999999999</v>
      </c>
      <c r="FF26" s="9"/>
      <c r="FG26" s="9">
        <v>0</v>
      </c>
      <c r="FH26" s="9"/>
      <c r="FI26" s="9">
        <v>0</v>
      </c>
      <c r="FJ26" s="9"/>
      <c r="FK26" s="9">
        <v>0</v>
      </c>
      <c r="FL26" s="9"/>
      <c r="FM26" s="9">
        <v>0</v>
      </c>
      <c r="FN26" s="9"/>
      <c r="FO26" s="9">
        <v>0</v>
      </c>
      <c r="FP26" s="9"/>
      <c r="FQ26" s="9">
        <v>0</v>
      </c>
      <c r="FR26" s="9"/>
      <c r="FS26" s="9">
        <v>0</v>
      </c>
      <c r="FT26" s="9"/>
      <c r="FU26" s="9">
        <v>0</v>
      </c>
      <c r="FV26" s="31">
        <f t="shared" si="14"/>
        <v>29252.959999999999</v>
      </c>
      <c r="FW26" s="9">
        <v>0</v>
      </c>
      <c r="FX26" s="8"/>
      <c r="FY26" s="9">
        <v>0</v>
      </c>
      <c r="FZ26" s="9"/>
      <c r="GA26" s="9">
        <v>21099.74</v>
      </c>
      <c r="GB26" s="9"/>
      <c r="GC26" s="9">
        <v>0</v>
      </c>
      <c r="GD26" s="9"/>
      <c r="GE26" s="9">
        <v>0</v>
      </c>
      <c r="GF26" s="9"/>
      <c r="GG26" s="9">
        <v>0</v>
      </c>
      <c r="GH26" s="9"/>
      <c r="GI26" s="9">
        <v>0</v>
      </c>
      <c r="GJ26" s="9"/>
      <c r="GK26" s="9">
        <v>0</v>
      </c>
      <c r="GL26" s="9"/>
      <c r="GM26" s="9">
        <v>0</v>
      </c>
      <c r="GN26" s="9"/>
      <c r="GO26" s="9">
        <v>0</v>
      </c>
      <c r="GP26" s="9"/>
      <c r="GQ26" s="9">
        <v>0</v>
      </c>
      <c r="GR26" s="8"/>
      <c r="GS26" s="31">
        <f t="shared" si="16"/>
        <v>21099.74</v>
      </c>
      <c r="GT26" s="9">
        <v>0</v>
      </c>
      <c r="GU26" s="8"/>
      <c r="GV26" s="9">
        <v>0</v>
      </c>
      <c r="GW26" s="8"/>
      <c r="GX26" s="9">
        <v>8780.7199999999993</v>
      </c>
      <c r="GY26" s="9"/>
      <c r="GZ26" s="9">
        <v>0</v>
      </c>
      <c r="HA26" s="9"/>
      <c r="HB26" s="9">
        <v>0</v>
      </c>
      <c r="HC26" s="9"/>
      <c r="HD26" s="9">
        <v>0</v>
      </c>
      <c r="HE26" s="9"/>
      <c r="HF26" s="9">
        <v>0</v>
      </c>
      <c r="HG26" s="9"/>
      <c r="HH26" s="9">
        <v>0</v>
      </c>
      <c r="HI26" s="9"/>
      <c r="HJ26" s="9">
        <v>0</v>
      </c>
      <c r="HK26" s="9"/>
      <c r="HL26" s="9">
        <v>0</v>
      </c>
      <c r="HM26" s="9"/>
      <c r="HN26" s="9">
        <v>0</v>
      </c>
      <c r="HO26" s="8"/>
      <c r="HP26" s="31">
        <f t="shared" si="18"/>
        <v>8780.7199999999993</v>
      </c>
      <c r="HQ26" s="9">
        <v>0</v>
      </c>
      <c r="HR26" s="8"/>
      <c r="HS26" s="9">
        <v>0</v>
      </c>
      <c r="HT26" s="8"/>
      <c r="HU26" s="9">
        <v>32278.2</v>
      </c>
      <c r="HV26" s="9"/>
      <c r="HW26" s="9">
        <v>0</v>
      </c>
      <c r="HX26" s="9"/>
      <c r="HY26" s="9">
        <v>0</v>
      </c>
      <c r="HZ26" s="9"/>
      <c r="IA26" s="9">
        <v>0</v>
      </c>
      <c r="IB26" s="9"/>
      <c r="IC26" s="9">
        <v>0</v>
      </c>
      <c r="ID26" s="9"/>
      <c r="IE26" s="9">
        <v>0</v>
      </c>
      <c r="IF26" s="9"/>
      <c r="IG26" s="9">
        <v>0</v>
      </c>
      <c r="IH26" s="9"/>
      <c r="II26" s="9">
        <v>0</v>
      </c>
      <c r="IJ26" s="9"/>
      <c r="IK26" s="9">
        <v>0</v>
      </c>
      <c r="IL26" s="9"/>
      <c r="IM26" s="9">
        <v>0</v>
      </c>
      <c r="IN26" s="9"/>
      <c r="IO26" s="31">
        <f t="shared" si="31"/>
        <v>32278.2</v>
      </c>
      <c r="IP26" s="9">
        <v>0</v>
      </c>
      <c r="IQ26" s="8"/>
      <c r="IR26" s="9">
        <v>0</v>
      </c>
      <c r="IS26" s="8"/>
      <c r="IT26" s="9">
        <v>12213.42</v>
      </c>
      <c r="IU26" s="9"/>
      <c r="IV26" s="9">
        <v>0</v>
      </c>
      <c r="IW26" s="9"/>
      <c r="IX26" s="9">
        <v>0</v>
      </c>
      <c r="IY26" s="9"/>
      <c r="IZ26" s="9">
        <v>0</v>
      </c>
      <c r="JA26" s="9"/>
      <c r="JB26" s="9">
        <v>0</v>
      </c>
      <c r="JC26" s="9"/>
      <c r="JD26" s="9">
        <v>0</v>
      </c>
      <c r="JE26" s="9"/>
      <c r="JF26" s="9">
        <v>0</v>
      </c>
      <c r="JG26" s="9"/>
      <c r="JH26" s="9">
        <v>0</v>
      </c>
      <c r="JI26" s="9"/>
      <c r="JJ26" s="9">
        <v>0</v>
      </c>
      <c r="JK26" s="9"/>
      <c r="JL26" s="9">
        <v>0</v>
      </c>
      <c r="JM26" s="9"/>
      <c r="JN26" s="31">
        <f t="shared" si="22"/>
        <v>12213.42</v>
      </c>
      <c r="JO26" s="9">
        <v>0</v>
      </c>
      <c r="JP26" s="9"/>
      <c r="JQ26" s="9">
        <f t="shared" si="38"/>
        <v>0</v>
      </c>
      <c r="JR26" s="9"/>
      <c r="JS26" s="9">
        <f t="shared" si="39"/>
        <v>0</v>
      </c>
      <c r="JT26" s="9"/>
      <c r="JU26" s="9">
        <f t="shared" si="40"/>
        <v>0</v>
      </c>
      <c r="JV26" s="9"/>
      <c r="JW26" s="72">
        <f t="shared" si="25"/>
        <v>0</v>
      </c>
      <c r="JX26" s="9"/>
      <c r="JY26" s="9">
        <f t="shared" si="41"/>
        <v>0</v>
      </c>
      <c r="JZ26" s="8"/>
      <c r="KA26" s="9">
        <f t="shared" si="42"/>
        <v>0</v>
      </c>
      <c r="KB26" s="9"/>
      <c r="KC26" s="9">
        <f t="shared" si="43"/>
        <v>140325.01</v>
      </c>
      <c r="KD26" s="9"/>
      <c r="KE26" s="9">
        <f t="shared" si="44"/>
        <v>0</v>
      </c>
      <c r="KF26" s="9"/>
      <c r="KG26" s="9">
        <f t="shared" si="45"/>
        <v>0</v>
      </c>
      <c r="KH26" s="9"/>
      <c r="KI26" s="9">
        <f t="shared" si="46"/>
        <v>0</v>
      </c>
      <c r="KJ26" s="9"/>
      <c r="KK26" s="9">
        <f t="shared" si="47"/>
        <v>0</v>
      </c>
      <c r="KL26" s="9"/>
      <c r="KM26" s="9">
        <f t="shared" si="48"/>
        <v>0</v>
      </c>
      <c r="KN26" s="9"/>
      <c r="KO26" s="9">
        <f t="shared" si="49"/>
        <v>0</v>
      </c>
      <c r="KP26" s="9"/>
      <c r="KQ26" s="31">
        <f t="shared" si="37"/>
        <v>140325.01</v>
      </c>
      <c r="KR26" s="9"/>
      <c r="KS26" s="31">
        <v>100988.43</v>
      </c>
      <c r="KT26" s="9"/>
      <c r="KU26" s="40"/>
      <c r="KV26" s="14"/>
    </row>
    <row r="27" spans="1:308" x14ac:dyDescent="0.2">
      <c r="A27" s="74">
        <v>3</v>
      </c>
      <c r="B27" s="40" t="s">
        <v>83</v>
      </c>
      <c r="C27" s="11" t="s">
        <v>84</v>
      </c>
      <c r="E27" s="8"/>
      <c r="F27" s="9">
        <v>0</v>
      </c>
      <c r="G27" s="8"/>
      <c r="H27" s="9">
        <v>0</v>
      </c>
      <c r="I27" s="8"/>
      <c r="J27" s="9">
        <v>-14581.300000000017</v>
      </c>
      <c r="K27" s="9"/>
      <c r="L27" s="9">
        <v>0</v>
      </c>
      <c r="M27" s="9"/>
      <c r="N27" s="9">
        <v>0</v>
      </c>
      <c r="O27" s="9"/>
      <c r="P27" s="9">
        <v>0</v>
      </c>
      <c r="Q27" s="9"/>
      <c r="R27" s="9">
        <v>0</v>
      </c>
      <c r="S27" s="9"/>
      <c r="T27" s="9">
        <v>0</v>
      </c>
      <c r="U27" s="9"/>
      <c r="V27" s="9">
        <v>0</v>
      </c>
      <c r="W27" s="9"/>
      <c r="X27" s="9">
        <v>0</v>
      </c>
      <c r="Y27" s="31">
        <f t="shared" si="1"/>
        <v>-14581.300000000017</v>
      </c>
      <c r="Z27" s="9">
        <v>0</v>
      </c>
      <c r="AA27" s="8"/>
      <c r="AB27" s="9">
        <v>0</v>
      </c>
      <c r="AC27" s="8"/>
      <c r="AD27" s="9">
        <v>136020.65000000002</v>
      </c>
      <c r="AE27" s="9"/>
      <c r="AF27" s="9">
        <v>0</v>
      </c>
      <c r="AG27" s="9"/>
      <c r="AH27" s="9">
        <v>0</v>
      </c>
      <c r="AI27" s="9"/>
      <c r="AJ27" s="9">
        <v>0</v>
      </c>
      <c r="AK27" s="9"/>
      <c r="AL27" s="9">
        <v>0</v>
      </c>
      <c r="AM27" s="9"/>
      <c r="AN27" s="9">
        <v>0</v>
      </c>
      <c r="AO27" s="9"/>
      <c r="AP27" s="9">
        <v>0</v>
      </c>
      <c r="AQ27" s="9"/>
      <c r="AR27" s="9">
        <v>0</v>
      </c>
      <c r="AS27" s="9"/>
      <c r="AT27" s="9">
        <v>0</v>
      </c>
      <c r="AU27" s="9"/>
      <c r="AV27" s="31">
        <f t="shared" si="3"/>
        <v>136020.65000000002</v>
      </c>
      <c r="AW27" s="9">
        <v>0</v>
      </c>
      <c r="AX27" s="8"/>
      <c r="AY27" s="9">
        <v>0</v>
      </c>
      <c r="AZ27" s="9"/>
      <c r="BA27" s="9">
        <v>28098.21</v>
      </c>
      <c r="BB27" s="9"/>
      <c r="BC27" s="9">
        <v>0</v>
      </c>
      <c r="BD27" s="9"/>
      <c r="BE27" s="9">
        <v>0</v>
      </c>
      <c r="BF27" s="9"/>
      <c r="BG27" s="9">
        <v>0</v>
      </c>
      <c r="BH27" s="9"/>
      <c r="BI27" s="9">
        <v>0</v>
      </c>
      <c r="BJ27" s="9"/>
      <c r="BK27" s="9">
        <v>0</v>
      </c>
      <c r="BL27" s="9"/>
      <c r="BM27" s="9">
        <v>0</v>
      </c>
      <c r="BN27" s="9"/>
      <c r="BO27" s="9">
        <v>0</v>
      </c>
      <c r="BP27" s="8"/>
      <c r="BQ27" s="31">
        <f t="shared" si="4"/>
        <v>28098.21</v>
      </c>
      <c r="BR27" s="9">
        <v>0</v>
      </c>
      <c r="BS27" s="8"/>
      <c r="BT27" s="9">
        <v>0</v>
      </c>
      <c r="BU27" s="9"/>
      <c r="BV27" s="9">
        <v>28299.090000000004</v>
      </c>
      <c r="BW27" s="9"/>
      <c r="BX27" s="9">
        <v>0</v>
      </c>
      <c r="BY27" s="9"/>
      <c r="BZ27" s="9">
        <v>0</v>
      </c>
      <c r="CA27" s="9"/>
      <c r="CB27" s="9">
        <v>0</v>
      </c>
      <c r="CC27" s="9"/>
      <c r="CD27" s="9">
        <v>0</v>
      </c>
      <c r="CE27" s="9"/>
      <c r="CF27" s="9">
        <v>0</v>
      </c>
      <c r="CG27" s="9"/>
      <c r="CH27" s="9">
        <v>0</v>
      </c>
      <c r="CI27" s="9"/>
      <c r="CJ27" s="9">
        <v>0</v>
      </c>
      <c r="CK27" s="8"/>
      <c r="CL27" s="31">
        <f t="shared" si="6"/>
        <v>28299.090000000004</v>
      </c>
      <c r="CM27" s="9">
        <v>0</v>
      </c>
      <c r="CN27" s="8"/>
      <c r="CO27" s="9">
        <v>0</v>
      </c>
      <c r="CP27" s="9"/>
      <c r="CQ27" s="9">
        <v>101150.30999999998</v>
      </c>
      <c r="CR27" s="9"/>
      <c r="CS27" s="9">
        <v>0</v>
      </c>
      <c r="CT27" s="9"/>
      <c r="CU27" s="9">
        <v>0</v>
      </c>
      <c r="CV27" s="9"/>
      <c r="CW27" s="9">
        <v>0</v>
      </c>
      <c r="CX27" s="9"/>
      <c r="CY27" s="9">
        <v>0</v>
      </c>
      <c r="CZ27" s="9"/>
      <c r="DA27" s="9">
        <v>0</v>
      </c>
      <c r="DB27" s="9"/>
      <c r="DC27" s="9">
        <v>0</v>
      </c>
      <c r="DD27" s="9"/>
      <c r="DE27" s="9">
        <v>0</v>
      </c>
      <c r="DF27" s="8"/>
      <c r="DG27" s="31">
        <f t="shared" si="8"/>
        <v>101150.30999999998</v>
      </c>
      <c r="DH27" s="9">
        <v>0</v>
      </c>
      <c r="DI27" s="8"/>
      <c r="DJ27" s="9">
        <v>0</v>
      </c>
      <c r="DK27" s="9"/>
      <c r="DL27" s="9">
        <v>1254504.1200000001</v>
      </c>
      <c r="DM27" s="9"/>
      <c r="DN27" s="9">
        <v>0</v>
      </c>
      <c r="DO27" s="9"/>
      <c r="DP27" s="9">
        <v>0</v>
      </c>
      <c r="DQ27" s="9"/>
      <c r="DR27" s="9">
        <v>0</v>
      </c>
      <c r="DS27" s="9"/>
      <c r="DT27" s="9">
        <v>0</v>
      </c>
      <c r="DU27" s="9"/>
      <c r="DV27" s="9">
        <v>0</v>
      </c>
      <c r="DW27" s="9"/>
      <c r="DX27" s="9">
        <v>0</v>
      </c>
      <c r="DY27" s="8"/>
      <c r="DZ27" s="9">
        <v>0</v>
      </c>
      <c r="EA27" s="9"/>
      <c r="EB27" s="9">
        <v>0</v>
      </c>
      <c r="EC27" s="9"/>
      <c r="ED27" s="31">
        <f t="shared" si="10"/>
        <v>1254504.1200000001</v>
      </c>
      <c r="EE27" s="9">
        <v>0</v>
      </c>
      <c r="EF27" s="8"/>
      <c r="EG27" s="9">
        <v>0</v>
      </c>
      <c r="EH27" s="9"/>
      <c r="EI27" s="9">
        <v>72700.66</v>
      </c>
      <c r="EJ27" s="9"/>
      <c r="EK27" s="9">
        <v>0</v>
      </c>
      <c r="EL27" s="9"/>
      <c r="EM27" s="9">
        <v>0</v>
      </c>
      <c r="EN27" s="9"/>
      <c r="EO27" s="9">
        <v>0</v>
      </c>
      <c r="EP27" s="9"/>
      <c r="EQ27" s="9">
        <v>0</v>
      </c>
      <c r="ER27" s="9"/>
      <c r="ES27" s="9">
        <v>0</v>
      </c>
      <c r="ET27" s="9"/>
      <c r="EU27" s="9">
        <v>0</v>
      </c>
      <c r="EV27" s="9"/>
      <c r="EW27" s="9">
        <v>0</v>
      </c>
      <c r="EX27" s="9"/>
      <c r="EY27" s="9">
        <v>0</v>
      </c>
      <c r="EZ27" s="31">
        <f t="shared" si="12"/>
        <v>72700.66</v>
      </c>
      <c r="FA27" s="9">
        <v>0</v>
      </c>
      <c r="FB27" s="8"/>
      <c r="FC27" s="9">
        <v>0</v>
      </c>
      <c r="FD27" s="8"/>
      <c r="FE27" s="9">
        <v>32338.439999999995</v>
      </c>
      <c r="FF27" s="9"/>
      <c r="FG27" s="9">
        <v>0</v>
      </c>
      <c r="FH27" s="9"/>
      <c r="FI27" s="9">
        <v>0</v>
      </c>
      <c r="FJ27" s="9"/>
      <c r="FK27" s="9">
        <v>0</v>
      </c>
      <c r="FL27" s="9"/>
      <c r="FM27" s="9">
        <v>0</v>
      </c>
      <c r="FN27" s="9"/>
      <c r="FO27" s="9">
        <v>0</v>
      </c>
      <c r="FP27" s="9"/>
      <c r="FQ27" s="9">
        <v>0</v>
      </c>
      <c r="FR27" s="9"/>
      <c r="FS27" s="9">
        <v>0</v>
      </c>
      <c r="FT27" s="9"/>
      <c r="FU27" s="9">
        <v>0</v>
      </c>
      <c r="FV27" s="31">
        <f t="shared" si="14"/>
        <v>32338.439999999995</v>
      </c>
      <c r="FW27" s="9">
        <v>0</v>
      </c>
      <c r="FX27" s="8"/>
      <c r="FY27" s="9">
        <v>0</v>
      </c>
      <c r="FZ27" s="9"/>
      <c r="GA27" s="9">
        <v>26311.86</v>
      </c>
      <c r="GB27" s="9"/>
      <c r="GC27" s="9">
        <v>0</v>
      </c>
      <c r="GD27" s="9"/>
      <c r="GE27" s="9">
        <v>0</v>
      </c>
      <c r="GF27" s="9"/>
      <c r="GG27" s="9">
        <v>0</v>
      </c>
      <c r="GH27" s="9"/>
      <c r="GI27" s="9">
        <v>0</v>
      </c>
      <c r="GJ27" s="9"/>
      <c r="GK27" s="9">
        <v>0</v>
      </c>
      <c r="GL27" s="9"/>
      <c r="GM27" s="9">
        <v>0</v>
      </c>
      <c r="GN27" s="9"/>
      <c r="GO27" s="9">
        <v>0</v>
      </c>
      <c r="GP27" s="9"/>
      <c r="GQ27" s="9">
        <v>0</v>
      </c>
      <c r="GR27" s="8"/>
      <c r="GS27" s="31">
        <f t="shared" si="16"/>
        <v>26311.86</v>
      </c>
      <c r="GT27" s="9">
        <v>0</v>
      </c>
      <c r="GU27" s="8"/>
      <c r="GV27" s="9">
        <v>0</v>
      </c>
      <c r="GW27" s="8"/>
      <c r="GX27" s="9">
        <v>52097.97</v>
      </c>
      <c r="GY27" s="9"/>
      <c r="GZ27" s="9">
        <v>0</v>
      </c>
      <c r="HA27" s="9"/>
      <c r="HB27" s="9">
        <v>0</v>
      </c>
      <c r="HC27" s="9"/>
      <c r="HD27" s="9">
        <v>0</v>
      </c>
      <c r="HE27" s="9"/>
      <c r="HF27" s="9">
        <v>0</v>
      </c>
      <c r="HG27" s="9"/>
      <c r="HH27" s="9">
        <v>0</v>
      </c>
      <c r="HI27" s="9"/>
      <c r="HJ27" s="9">
        <v>0</v>
      </c>
      <c r="HK27" s="9"/>
      <c r="HL27" s="9">
        <v>0</v>
      </c>
      <c r="HM27" s="9"/>
      <c r="HN27" s="9">
        <v>0</v>
      </c>
      <c r="HO27" s="8"/>
      <c r="HP27" s="31">
        <f t="shared" si="18"/>
        <v>52097.97</v>
      </c>
      <c r="HQ27" s="9">
        <v>0</v>
      </c>
      <c r="HR27" s="8"/>
      <c r="HS27" s="9">
        <v>0</v>
      </c>
      <c r="HT27" s="8"/>
      <c r="HU27" s="9">
        <v>4827.6199999999917</v>
      </c>
      <c r="HV27" s="9"/>
      <c r="HW27" s="9">
        <v>0</v>
      </c>
      <c r="HX27" s="9"/>
      <c r="HY27" s="9">
        <v>0</v>
      </c>
      <c r="HZ27" s="9"/>
      <c r="IA27" s="9">
        <v>0</v>
      </c>
      <c r="IB27" s="9"/>
      <c r="IC27" s="9">
        <v>0</v>
      </c>
      <c r="ID27" s="9"/>
      <c r="IE27" s="9">
        <v>0</v>
      </c>
      <c r="IF27" s="9"/>
      <c r="IG27" s="9">
        <v>0</v>
      </c>
      <c r="IH27" s="9"/>
      <c r="II27" s="9">
        <v>0</v>
      </c>
      <c r="IJ27" s="9"/>
      <c r="IK27" s="9">
        <v>0</v>
      </c>
      <c r="IL27" s="9"/>
      <c r="IM27" s="9">
        <v>0</v>
      </c>
      <c r="IN27" s="9"/>
      <c r="IO27" s="31">
        <f t="shared" si="31"/>
        <v>4827.6199999999917</v>
      </c>
      <c r="IP27" s="9">
        <v>0</v>
      </c>
      <c r="IQ27" s="8"/>
      <c r="IR27" s="9">
        <v>0</v>
      </c>
      <c r="IS27" s="8"/>
      <c r="IT27" s="9">
        <v>47439</v>
      </c>
      <c r="IU27" s="9"/>
      <c r="IV27" s="9">
        <v>0</v>
      </c>
      <c r="IW27" s="9"/>
      <c r="IX27" s="9">
        <v>0</v>
      </c>
      <c r="IY27" s="9"/>
      <c r="IZ27" s="9">
        <v>0</v>
      </c>
      <c r="JA27" s="9"/>
      <c r="JB27" s="9">
        <v>0</v>
      </c>
      <c r="JC27" s="9"/>
      <c r="JD27" s="9">
        <v>0</v>
      </c>
      <c r="JE27" s="9"/>
      <c r="JF27" s="9">
        <v>0</v>
      </c>
      <c r="JG27" s="9"/>
      <c r="JH27" s="9">
        <v>0</v>
      </c>
      <c r="JI27" s="9"/>
      <c r="JJ27" s="9">
        <v>0</v>
      </c>
      <c r="JK27" s="9"/>
      <c r="JL27" s="9">
        <v>0</v>
      </c>
      <c r="JM27" s="9"/>
      <c r="JN27" s="31">
        <f t="shared" si="22"/>
        <v>47439</v>
      </c>
      <c r="JO27" s="9">
        <v>0</v>
      </c>
      <c r="JP27" s="9"/>
      <c r="JQ27" s="9">
        <f t="shared" si="38"/>
        <v>0</v>
      </c>
      <c r="JR27" s="9"/>
      <c r="JS27" s="9">
        <f t="shared" si="39"/>
        <v>0</v>
      </c>
      <c r="JT27" s="9"/>
      <c r="JU27" s="9">
        <f t="shared" si="40"/>
        <v>0</v>
      </c>
      <c r="JV27" s="9"/>
      <c r="JW27" s="72">
        <f t="shared" si="25"/>
        <v>0</v>
      </c>
      <c r="JX27" s="9"/>
      <c r="JY27" s="9">
        <f t="shared" si="41"/>
        <v>0</v>
      </c>
      <c r="JZ27" s="8"/>
      <c r="KA27" s="9">
        <f t="shared" si="42"/>
        <v>0</v>
      </c>
      <c r="KB27" s="9"/>
      <c r="KC27" s="9">
        <f t="shared" si="43"/>
        <v>1769206.63</v>
      </c>
      <c r="KD27" s="9"/>
      <c r="KE27" s="9">
        <f t="shared" si="44"/>
        <v>0</v>
      </c>
      <c r="KF27" s="9"/>
      <c r="KG27" s="9">
        <f t="shared" si="45"/>
        <v>0</v>
      </c>
      <c r="KH27" s="9"/>
      <c r="KI27" s="9">
        <f t="shared" si="46"/>
        <v>0</v>
      </c>
      <c r="KJ27" s="9"/>
      <c r="KK27" s="9">
        <f t="shared" si="47"/>
        <v>0</v>
      </c>
      <c r="KL27" s="9"/>
      <c r="KM27" s="9">
        <f t="shared" si="48"/>
        <v>0</v>
      </c>
      <c r="KN27" s="9"/>
      <c r="KO27" s="9">
        <f t="shared" si="49"/>
        <v>0</v>
      </c>
      <c r="KP27" s="9"/>
      <c r="KQ27" s="31">
        <f t="shared" si="37"/>
        <v>1769206.63</v>
      </c>
      <c r="KR27" s="9"/>
      <c r="KS27" s="31">
        <v>418892.65</v>
      </c>
      <c r="KT27" s="9"/>
      <c r="KU27" s="40"/>
      <c r="KV27" s="14"/>
    </row>
    <row r="28" spans="1:308" x14ac:dyDescent="0.2">
      <c r="A28" s="74">
        <v>3</v>
      </c>
      <c r="B28" s="40" t="s">
        <v>85</v>
      </c>
      <c r="C28" s="11" t="s">
        <v>86</v>
      </c>
      <c r="E28" s="8"/>
      <c r="F28" s="9">
        <v>0</v>
      </c>
      <c r="G28" s="8"/>
      <c r="H28" s="9">
        <v>0</v>
      </c>
      <c r="I28" s="8"/>
      <c r="J28" s="9">
        <v>0</v>
      </c>
      <c r="K28" s="9"/>
      <c r="L28" s="9">
        <v>0</v>
      </c>
      <c r="M28" s="9"/>
      <c r="N28" s="9">
        <v>0</v>
      </c>
      <c r="O28" s="9"/>
      <c r="P28" s="9">
        <v>0</v>
      </c>
      <c r="Q28" s="9"/>
      <c r="R28" s="9">
        <v>0</v>
      </c>
      <c r="S28" s="9"/>
      <c r="T28" s="9">
        <v>0</v>
      </c>
      <c r="U28" s="9"/>
      <c r="V28" s="9">
        <v>0</v>
      </c>
      <c r="W28" s="9"/>
      <c r="X28" s="9">
        <v>0</v>
      </c>
      <c r="Y28" s="31">
        <f t="shared" si="1"/>
        <v>0</v>
      </c>
      <c r="Z28" s="9">
        <v>0</v>
      </c>
      <c r="AA28" s="8"/>
      <c r="AB28" s="9">
        <v>0</v>
      </c>
      <c r="AC28" s="8"/>
      <c r="AD28" s="9">
        <v>0</v>
      </c>
      <c r="AE28" s="9"/>
      <c r="AF28" s="9">
        <v>0</v>
      </c>
      <c r="AG28" s="9"/>
      <c r="AH28" s="9">
        <v>0</v>
      </c>
      <c r="AI28" s="9"/>
      <c r="AJ28" s="9">
        <v>0</v>
      </c>
      <c r="AK28" s="9"/>
      <c r="AL28" s="9">
        <v>0</v>
      </c>
      <c r="AM28" s="9"/>
      <c r="AN28" s="9">
        <v>0</v>
      </c>
      <c r="AO28" s="9"/>
      <c r="AP28" s="9">
        <v>0</v>
      </c>
      <c r="AQ28" s="9"/>
      <c r="AR28" s="9">
        <v>0</v>
      </c>
      <c r="AS28" s="9"/>
      <c r="AT28" s="9">
        <v>0</v>
      </c>
      <c r="AU28" s="9"/>
      <c r="AV28" s="31">
        <f t="shared" si="3"/>
        <v>0</v>
      </c>
      <c r="AW28" s="9">
        <v>0</v>
      </c>
      <c r="AX28" s="8"/>
      <c r="AY28" s="9">
        <v>0</v>
      </c>
      <c r="AZ28" s="9"/>
      <c r="BA28" s="9">
        <v>0</v>
      </c>
      <c r="BB28" s="9"/>
      <c r="BC28" s="9">
        <v>0</v>
      </c>
      <c r="BD28" s="9"/>
      <c r="BE28" s="9">
        <v>0</v>
      </c>
      <c r="BF28" s="9"/>
      <c r="BG28" s="9">
        <v>0</v>
      </c>
      <c r="BH28" s="9"/>
      <c r="BI28" s="9">
        <v>0</v>
      </c>
      <c r="BJ28" s="9"/>
      <c r="BK28" s="9">
        <v>0</v>
      </c>
      <c r="BL28" s="9"/>
      <c r="BM28" s="9">
        <v>0</v>
      </c>
      <c r="BN28" s="9"/>
      <c r="BO28" s="9">
        <v>0</v>
      </c>
      <c r="BP28" s="8"/>
      <c r="BQ28" s="31">
        <f t="shared" si="4"/>
        <v>0</v>
      </c>
      <c r="BR28" s="9">
        <v>0</v>
      </c>
      <c r="BS28" s="8"/>
      <c r="BT28" s="9">
        <v>0</v>
      </c>
      <c r="BU28" s="9"/>
      <c r="BV28" s="9">
        <v>0</v>
      </c>
      <c r="BW28" s="9"/>
      <c r="BX28" s="9">
        <v>0</v>
      </c>
      <c r="BY28" s="9"/>
      <c r="BZ28" s="9">
        <v>0</v>
      </c>
      <c r="CA28" s="9"/>
      <c r="CB28" s="9">
        <v>0</v>
      </c>
      <c r="CC28" s="9"/>
      <c r="CD28" s="9">
        <v>0</v>
      </c>
      <c r="CE28" s="9"/>
      <c r="CF28" s="9">
        <v>0</v>
      </c>
      <c r="CG28" s="9"/>
      <c r="CH28" s="9">
        <v>0</v>
      </c>
      <c r="CI28" s="9"/>
      <c r="CJ28" s="9">
        <v>0</v>
      </c>
      <c r="CK28" s="8"/>
      <c r="CL28" s="31">
        <f t="shared" si="6"/>
        <v>0</v>
      </c>
      <c r="CM28" s="9">
        <v>0</v>
      </c>
      <c r="CN28" s="8"/>
      <c r="CO28" s="9">
        <v>0</v>
      </c>
      <c r="CP28" s="9"/>
      <c r="CQ28" s="9">
        <v>4584</v>
      </c>
      <c r="CR28" s="9"/>
      <c r="CS28" s="9">
        <v>0</v>
      </c>
      <c r="CT28" s="9"/>
      <c r="CU28" s="9">
        <v>0</v>
      </c>
      <c r="CV28" s="9"/>
      <c r="CW28" s="9">
        <v>0</v>
      </c>
      <c r="CX28" s="9"/>
      <c r="CY28" s="9">
        <v>0</v>
      </c>
      <c r="CZ28" s="9"/>
      <c r="DA28" s="9">
        <v>0</v>
      </c>
      <c r="DB28" s="9"/>
      <c r="DC28" s="9">
        <v>0</v>
      </c>
      <c r="DD28" s="9"/>
      <c r="DE28" s="9">
        <v>0</v>
      </c>
      <c r="DF28" s="8"/>
      <c r="DG28" s="31">
        <f t="shared" si="8"/>
        <v>4584</v>
      </c>
      <c r="DH28" s="9">
        <v>0</v>
      </c>
      <c r="DI28" s="8"/>
      <c r="DJ28" s="9">
        <v>0</v>
      </c>
      <c r="DK28" s="9"/>
      <c r="DL28" s="9">
        <v>8536</v>
      </c>
      <c r="DM28" s="9"/>
      <c r="DN28" s="9">
        <v>0</v>
      </c>
      <c r="DO28" s="9"/>
      <c r="DP28" s="9">
        <v>0</v>
      </c>
      <c r="DQ28" s="9"/>
      <c r="DR28" s="9">
        <v>0</v>
      </c>
      <c r="DS28" s="9"/>
      <c r="DT28" s="9">
        <v>0</v>
      </c>
      <c r="DU28" s="9"/>
      <c r="DV28" s="9">
        <v>0</v>
      </c>
      <c r="DW28" s="9"/>
      <c r="DX28" s="9">
        <v>0</v>
      </c>
      <c r="DY28" s="8"/>
      <c r="DZ28" s="9">
        <v>0</v>
      </c>
      <c r="EA28" s="9"/>
      <c r="EB28" s="9">
        <v>0</v>
      </c>
      <c r="EC28" s="9"/>
      <c r="ED28" s="31">
        <f t="shared" si="10"/>
        <v>8536</v>
      </c>
      <c r="EE28" s="9">
        <v>0</v>
      </c>
      <c r="EF28" s="8"/>
      <c r="EG28" s="9">
        <v>0</v>
      </c>
      <c r="EH28" s="9"/>
      <c r="EI28" s="9">
        <v>0</v>
      </c>
      <c r="EJ28" s="9"/>
      <c r="EK28" s="9">
        <v>0</v>
      </c>
      <c r="EL28" s="9"/>
      <c r="EM28" s="9">
        <v>0</v>
      </c>
      <c r="EN28" s="9"/>
      <c r="EO28" s="9">
        <v>0</v>
      </c>
      <c r="EP28" s="9"/>
      <c r="EQ28" s="9">
        <v>0</v>
      </c>
      <c r="ER28" s="9"/>
      <c r="ES28" s="9">
        <v>0</v>
      </c>
      <c r="ET28" s="9"/>
      <c r="EU28" s="9">
        <v>0</v>
      </c>
      <c r="EV28" s="9"/>
      <c r="EW28" s="9">
        <v>0</v>
      </c>
      <c r="EX28" s="9"/>
      <c r="EY28" s="9">
        <v>0</v>
      </c>
      <c r="EZ28" s="31">
        <f t="shared" si="12"/>
        <v>0</v>
      </c>
      <c r="FA28" s="9">
        <v>0</v>
      </c>
      <c r="FB28" s="8"/>
      <c r="FC28" s="9">
        <v>0</v>
      </c>
      <c r="FD28" s="8"/>
      <c r="FE28" s="9">
        <v>10504</v>
      </c>
      <c r="FF28" s="9"/>
      <c r="FG28" s="9">
        <v>0</v>
      </c>
      <c r="FH28" s="9"/>
      <c r="FI28" s="9">
        <v>0</v>
      </c>
      <c r="FJ28" s="9"/>
      <c r="FK28" s="9">
        <v>0</v>
      </c>
      <c r="FL28" s="9"/>
      <c r="FM28" s="9">
        <v>0</v>
      </c>
      <c r="FN28" s="9"/>
      <c r="FO28" s="9">
        <v>0</v>
      </c>
      <c r="FP28" s="9"/>
      <c r="FQ28" s="9">
        <v>0</v>
      </c>
      <c r="FR28" s="9"/>
      <c r="FS28" s="9">
        <v>0</v>
      </c>
      <c r="FT28" s="9"/>
      <c r="FU28" s="9">
        <v>0</v>
      </c>
      <c r="FV28" s="31">
        <f t="shared" si="14"/>
        <v>10504</v>
      </c>
      <c r="FW28" s="9">
        <v>0</v>
      </c>
      <c r="FX28" s="8"/>
      <c r="FY28" s="9">
        <v>0</v>
      </c>
      <c r="FZ28" s="9"/>
      <c r="GA28" s="9">
        <v>3216</v>
      </c>
      <c r="GB28" s="9"/>
      <c r="GC28" s="9">
        <v>0</v>
      </c>
      <c r="GD28" s="9"/>
      <c r="GE28" s="9">
        <v>0</v>
      </c>
      <c r="GF28" s="9"/>
      <c r="GG28" s="9">
        <v>0</v>
      </c>
      <c r="GH28" s="9"/>
      <c r="GI28" s="9">
        <v>0</v>
      </c>
      <c r="GJ28" s="9"/>
      <c r="GK28" s="9">
        <v>0</v>
      </c>
      <c r="GL28" s="9"/>
      <c r="GM28" s="9">
        <v>0</v>
      </c>
      <c r="GN28" s="9"/>
      <c r="GO28" s="9">
        <v>0</v>
      </c>
      <c r="GP28" s="9"/>
      <c r="GQ28" s="9">
        <v>0</v>
      </c>
      <c r="GR28" s="8"/>
      <c r="GS28" s="31">
        <f t="shared" si="16"/>
        <v>3216</v>
      </c>
      <c r="GT28" s="9">
        <v>0</v>
      </c>
      <c r="GU28" s="8"/>
      <c r="GV28" s="9">
        <v>0</v>
      </c>
      <c r="GW28" s="8"/>
      <c r="GX28" s="9">
        <v>1600</v>
      </c>
      <c r="GY28" s="9"/>
      <c r="GZ28" s="9">
        <v>0</v>
      </c>
      <c r="HA28" s="9"/>
      <c r="HB28" s="9">
        <v>0</v>
      </c>
      <c r="HC28" s="9"/>
      <c r="HD28" s="9">
        <v>0</v>
      </c>
      <c r="HE28" s="9"/>
      <c r="HF28" s="9">
        <v>0</v>
      </c>
      <c r="HG28" s="9"/>
      <c r="HH28" s="9">
        <v>0</v>
      </c>
      <c r="HI28" s="9"/>
      <c r="HJ28" s="9">
        <v>0</v>
      </c>
      <c r="HK28" s="9"/>
      <c r="HL28" s="9">
        <v>0</v>
      </c>
      <c r="HM28" s="9"/>
      <c r="HN28" s="9">
        <v>0</v>
      </c>
      <c r="HO28" s="8"/>
      <c r="HP28" s="31">
        <f t="shared" si="18"/>
        <v>1600</v>
      </c>
      <c r="HQ28" s="9">
        <v>0</v>
      </c>
      <c r="HR28" s="8"/>
      <c r="HS28" s="9">
        <v>0</v>
      </c>
      <c r="HT28" s="8"/>
      <c r="HU28" s="9">
        <v>2640</v>
      </c>
      <c r="HV28" s="9"/>
      <c r="HW28" s="9">
        <v>0</v>
      </c>
      <c r="HX28" s="9"/>
      <c r="HY28" s="9">
        <v>0</v>
      </c>
      <c r="HZ28" s="9"/>
      <c r="IA28" s="9">
        <v>0</v>
      </c>
      <c r="IB28" s="9"/>
      <c r="IC28" s="9">
        <v>0</v>
      </c>
      <c r="ID28" s="9"/>
      <c r="IE28" s="9">
        <v>0</v>
      </c>
      <c r="IF28" s="9"/>
      <c r="IG28" s="9">
        <v>0</v>
      </c>
      <c r="IH28" s="9"/>
      <c r="II28" s="9">
        <v>0</v>
      </c>
      <c r="IJ28" s="9"/>
      <c r="IK28" s="9">
        <v>0</v>
      </c>
      <c r="IL28" s="9"/>
      <c r="IM28" s="9">
        <v>0</v>
      </c>
      <c r="IN28" s="9"/>
      <c r="IO28" s="31">
        <f t="shared" si="31"/>
        <v>2640</v>
      </c>
      <c r="IP28" s="9">
        <v>0</v>
      </c>
      <c r="IQ28" s="8"/>
      <c r="IR28" s="9">
        <v>0</v>
      </c>
      <c r="IS28" s="8"/>
      <c r="IT28" s="9">
        <v>3152</v>
      </c>
      <c r="IU28" s="9"/>
      <c r="IV28" s="9">
        <v>0</v>
      </c>
      <c r="IW28" s="9"/>
      <c r="IX28" s="9">
        <v>0</v>
      </c>
      <c r="IY28" s="9"/>
      <c r="IZ28" s="9">
        <v>0</v>
      </c>
      <c r="JA28" s="9"/>
      <c r="JB28" s="9">
        <v>0</v>
      </c>
      <c r="JC28" s="9"/>
      <c r="JD28" s="9">
        <v>0</v>
      </c>
      <c r="JE28" s="9"/>
      <c r="JF28" s="9">
        <v>0</v>
      </c>
      <c r="JG28" s="9"/>
      <c r="JH28" s="9">
        <v>0</v>
      </c>
      <c r="JI28" s="9"/>
      <c r="JJ28" s="9">
        <v>0</v>
      </c>
      <c r="JK28" s="9"/>
      <c r="JL28" s="9">
        <v>0</v>
      </c>
      <c r="JM28" s="9"/>
      <c r="JN28" s="31">
        <f t="shared" si="22"/>
        <v>3152</v>
      </c>
      <c r="JO28" s="9">
        <v>0</v>
      </c>
      <c r="JP28" s="9"/>
      <c r="JQ28" s="9">
        <f t="shared" si="38"/>
        <v>0</v>
      </c>
      <c r="JR28" s="9"/>
      <c r="JS28" s="9">
        <f t="shared" si="39"/>
        <v>0</v>
      </c>
      <c r="JT28" s="9"/>
      <c r="JU28" s="9">
        <f t="shared" si="40"/>
        <v>0</v>
      </c>
      <c r="JV28" s="9"/>
      <c r="JW28" s="72">
        <f t="shared" si="25"/>
        <v>0</v>
      </c>
      <c r="JX28" s="9"/>
      <c r="JY28" s="9">
        <f t="shared" si="41"/>
        <v>0</v>
      </c>
      <c r="JZ28" s="8"/>
      <c r="KA28" s="9">
        <f t="shared" si="42"/>
        <v>0</v>
      </c>
      <c r="KB28" s="9"/>
      <c r="KC28" s="9">
        <f t="shared" si="43"/>
        <v>34232</v>
      </c>
      <c r="KD28" s="9"/>
      <c r="KE28" s="9">
        <f t="shared" si="44"/>
        <v>0</v>
      </c>
      <c r="KF28" s="9"/>
      <c r="KG28" s="9">
        <f t="shared" si="45"/>
        <v>0</v>
      </c>
      <c r="KH28" s="9"/>
      <c r="KI28" s="9">
        <f t="shared" si="46"/>
        <v>0</v>
      </c>
      <c r="KJ28" s="9"/>
      <c r="KK28" s="9">
        <f t="shared" si="47"/>
        <v>0</v>
      </c>
      <c r="KL28" s="9"/>
      <c r="KM28" s="9">
        <f t="shared" si="48"/>
        <v>0</v>
      </c>
      <c r="KN28" s="9"/>
      <c r="KO28" s="9">
        <f t="shared" si="49"/>
        <v>0</v>
      </c>
      <c r="KP28" s="9"/>
      <c r="KQ28" s="31">
        <f t="shared" si="37"/>
        <v>34232</v>
      </c>
      <c r="KR28" s="9"/>
      <c r="KS28" s="31">
        <v>28555.73</v>
      </c>
      <c r="KT28" s="9"/>
      <c r="KU28" s="40"/>
      <c r="KV28" s="14"/>
    </row>
    <row r="29" spans="1:308" x14ac:dyDescent="0.2">
      <c r="A29" s="74">
        <v>3</v>
      </c>
      <c r="B29" s="40" t="s">
        <v>87</v>
      </c>
      <c r="C29" s="11" t="s">
        <v>88</v>
      </c>
      <c r="E29" s="8"/>
      <c r="F29" s="9">
        <v>0</v>
      </c>
      <c r="G29" s="8"/>
      <c r="H29" s="9">
        <v>0</v>
      </c>
      <c r="I29" s="8"/>
      <c r="J29" s="9">
        <v>0</v>
      </c>
      <c r="K29" s="9"/>
      <c r="L29" s="9">
        <v>0</v>
      </c>
      <c r="M29" s="9"/>
      <c r="N29" s="9">
        <v>0</v>
      </c>
      <c r="O29" s="9"/>
      <c r="P29" s="9">
        <v>0</v>
      </c>
      <c r="Q29" s="9"/>
      <c r="R29" s="9">
        <v>0</v>
      </c>
      <c r="S29" s="9"/>
      <c r="T29" s="9">
        <v>0</v>
      </c>
      <c r="U29" s="9"/>
      <c r="V29" s="9">
        <v>0</v>
      </c>
      <c r="W29" s="9"/>
      <c r="X29" s="9">
        <v>0</v>
      </c>
      <c r="Y29" s="31">
        <f t="shared" si="1"/>
        <v>0</v>
      </c>
      <c r="Z29" s="9">
        <v>0</v>
      </c>
      <c r="AA29" s="8"/>
      <c r="AB29" s="9">
        <v>0</v>
      </c>
      <c r="AC29" s="8"/>
      <c r="AD29" s="9">
        <v>0</v>
      </c>
      <c r="AE29" s="9"/>
      <c r="AF29" s="9">
        <v>0</v>
      </c>
      <c r="AG29" s="9"/>
      <c r="AH29" s="9">
        <v>0</v>
      </c>
      <c r="AI29" s="9"/>
      <c r="AJ29" s="9">
        <v>0</v>
      </c>
      <c r="AK29" s="9"/>
      <c r="AL29" s="9">
        <v>0</v>
      </c>
      <c r="AM29" s="9"/>
      <c r="AN29" s="9">
        <v>0</v>
      </c>
      <c r="AO29" s="9"/>
      <c r="AP29" s="9">
        <v>0</v>
      </c>
      <c r="AQ29" s="9"/>
      <c r="AR29" s="9">
        <v>0</v>
      </c>
      <c r="AS29" s="9"/>
      <c r="AT29" s="9">
        <v>0</v>
      </c>
      <c r="AU29" s="9"/>
      <c r="AV29" s="31">
        <f t="shared" si="3"/>
        <v>0</v>
      </c>
      <c r="AW29" s="9">
        <v>0</v>
      </c>
      <c r="AX29" s="8"/>
      <c r="AY29" s="9">
        <v>0</v>
      </c>
      <c r="AZ29" s="9"/>
      <c r="BA29" s="9">
        <v>0</v>
      </c>
      <c r="BB29" s="9"/>
      <c r="BC29" s="9">
        <v>0</v>
      </c>
      <c r="BD29" s="9"/>
      <c r="BE29" s="9">
        <v>0</v>
      </c>
      <c r="BF29" s="9"/>
      <c r="BG29" s="9">
        <v>0</v>
      </c>
      <c r="BH29" s="9"/>
      <c r="BI29" s="9">
        <v>0</v>
      </c>
      <c r="BJ29" s="9"/>
      <c r="BK29" s="9">
        <v>0</v>
      </c>
      <c r="BL29" s="9"/>
      <c r="BM29" s="9">
        <v>0</v>
      </c>
      <c r="BN29" s="9"/>
      <c r="BO29" s="9">
        <v>0</v>
      </c>
      <c r="BP29" s="8"/>
      <c r="BQ29" s="31">
        <f t="shared" si="4"/>
        <v>0</v>
      </c>
      <c r="BR29" s="9">
        <v>0</v>
      </c>
      <c r="BS29" s="8"/>
      <c r="BT29" s="9">
        <v>0</v>
      </c>
      <c r="BU29" s="9"/>
      <c r="BV29" s="9">
        <v>0</v>
      </c>
      <c r="BW29" s="9"/>
      <c r="BX29" s="9">
        <v>0</v>
      </c>
      <c r="BY29" s="9"/>
      <c r="BZ29" s="9">
        <v>0</v>
      </c>
      <c r="CA29" s="9"/>
      <c r="CB29" s="9">
        <v>0</v>
      </c>
      <c r="CC29" s="9"/>
      <c r="CD29" s="9">
        <v>0</v>
      </c>
      <c r="CE29" s="9"/>
      <c r="CF29" s="9">
        <v>0</v>
      </c>
      <c r="CG29" s="9"/>
      <c r="CH29" s="9">
        <v>0</v>
      </c>
      <c r="CI29" s="9"/>
      <c r="CJ29" s="9">
        <v>0</v>
      </c>
      <c r="CK29" s="8"/>
      <c r="CL29" s="31">
        <f t="shared" si="6"/>
        <v>0</v>
      </c>
      <c r="CM29" s="9">
        <v>0</v>
      </c>
      <c r="CN29" s="8"/>
      <c r="CO29" s="9">
        <v>0</v>
      </c>
      <c r="CP29" s="9"/>
      <c r="CQ29" s="9">
        <v>0</v>
      </c>
      <c r="CR29" s="9"/>
      <c r="CS29" s="9">
        <v>0</v>
      </c>
      <c r="CT29" s="9"/>
      <c r="CU29" s="9">
        <v>0</v>
      </c>
      <c r="CV29" s="9"/>
      <c r="CW29" s="9">
        <v>0</v>
      </c>
      <c r="CX29" s="9"/>
      <c r="CY29" s="9">
        <v>0</v>
      </c>
      <c r="CZ29" s="9"/>
      <c r="DA29" s="9">
        <v>0</v>
      </c>
      <c r="DB29" s="9"/>
      <c r="DC29" s="9">
        <v>0</v>
      </c>
      <c r="DD29" s="9"/>
      <c r="DE29" s="9">
        <v>0</v>
      </c>
      <c r="DF29" s="8"/>
      <c r="DG29" s="31">
        <f t="shared" si="8"/>
        <v>0</v>
      </c>
      <c r="DH29" s="9">
        <v>0</v>
      </c>
      <c r="DI29" s="8"/>
      <c r="DJ29" s="9">
        <v>0</v>
      </c>
      <c r="DK29" s="9"/>
      <c r="DL29" s="9">
        <v>0</v>
      </c>
      <c r="DM29" s="9"/>
      <c r="DN29" s="9">
        <v>0</v>
      </c>
      <c r="DO29" s="9"/>
      <c r="DP29" s="9">
        <v>0</v>
      </c>
      <c r="DQ29" s="9"/>
      <c r="DR29" s="9">
        <v>0</v>
      </c>
      <c r="DS29" s="9"/>
      <c r="DT29" s="9">
        <v>0</v>
      </c>
      <c r="DU29" s="9"/>
      <c r="DV29" s="9">
        <v>0</v>
      </c>
      <c r="DW29" s="9"/>
      <c r="DX29" s="9">
        <v>0</v>
      </c>
      <c r="DY29" s="8"/>
      <c r="DZ29" s="9">
        <v>0</v>
      </c>
      <c r="EA29" s="9"/>
      <c r="EB29" s="9">
        <v>0</v>
      </c>
      <c r="EC29" s="9"/>
      <c r="ED29" s="31">
        <f t="shared" si="10"/>
        <v>0</v>
      </c>
      <c r="EE29" s="9">
        <v>0</v>
      </c>
      <c r="EF29" s="8"/>
      <c r="EG29" s="9">
        <v>0</v>
      </c>
      <c r="EH29" s="9"/>
      <c r="EI29" s="9">
        <v>0</v>
      </c>
      <c r="EJ29" s="9"/>
      <c r="EK29" s="9">
        <v>0</v>
      </c>
      <c r="EL29" s="9"/>
      <c r="EM29" s="9">
        <v>0</v>
      </c>
      <c r="EN29" s="9"/>
      <c r="EO29" s="9">
        <v>0</v>
      </c>
      <c r="EP29" s="9"/>
      <c r="EQ29" s="9">
        <v>0</v>
      </c>
      <c r="ER29" s="9"/>
      <c r="ES29" s="9">
        <v>0</v>
      </c>
      <c r="ET29" s="9"/>
      <c r="EU29" s="9">
        <v>0</v>
      </c>
      <c r="EV29" s="9"/>
      <c r="EW29" s="9">
        <v>0</v>
      </c>
      <c r="EX29" s="9"/>
      <c r="EY29" s="9">
        <v>0</v>
      </c>
      <c r="EZ29" s="31">
        <f t="shared" si="12"/>
        <v>0</v>
      </c>
      <c r="FA29" s="9">
        <v>0</v>
      </c>
      <c r="FB29" s="8"/>
      <c r="FC29" s="9">
        <v>0</v>
      </c>
      <c r="FD29" s="8"/>
      <c r="FE29" s="9">
        <v>0</v>
      </c>
      <c r="FF29" s="9"/>
      <c r="FG29" s="9">
        <v>0</v>
      </c>
      <c r="FH29" s="9"/>
      <c r="FI29" s="9">
        <v>0</v>
      </c>
      <c r="FJ29" s="9"/>
      <c r="FK29" s="9">
        <v>0</v>
      </c>
      <c r="FL29" s="9"/>
      <c r="FM29" s="9">
        <v>0</v>
      </c>
      <c r="FN29" s="9"/>
      <c r="FO29" s="9">
        <v>0</v>
      </c>
      <c r="FP29" s="9"/>
      <c r="FQ29" s="9">
        <v>0</v>
      </c>
      <c r="FR29" s="9"/>
      <c r="FS29" s="9">
        <v>0</v>
      </c>
      <c r="FT29" s="9"/>
      <c r="FU29" s="9">
        <v>0</v>
      </c>
      <c r="FV29" s="31">
        <f t="shared" si="14"/>
        <v>0</v>
      </c>
      <c r="FW29" s="9">
        <v>0</v>
      </c>
      <c r="FX29" s="8"/>
      <c r="FY29" s="9">
        <v>0</v>
      </c>
      <c r="FZ29" s="9"/>
      <c r="GA29" s="9">
        <v>0</v>
      </c>
      <c r="GB29" s="9"/>
      <c r="GC29" s="9">
        <v>0</v>
      </c>
      <c r="GD29" s="9"/>
      <c r="GE29" s="9">
        <v>0</v>
      </c>
      <c r="GF29" s="9"/>
      <c r="GG29" s="9">
        <v>0</v>
      </c>
      <c r="GH29" s="9"/>
      <c r="GI29" s="9">
        <v>0</v>
      </c>
      <c r="GJ29" s="9"/>
      <c r="GK29" s="9">
        <v>0</v>
      </c>
      <c r="GL29" s="9"/>
      <c r="GM29" s="9">
        <v>0</v>
      </c>
      <c r="GN29" s="9"/>
      <c r="GO29" s="9">
        <v>0</v>
      </c>
      <c r="GP29" s="9"/>
      <c r="GQ29" s="9">
        <v>0</v>
      </c>
      <c r="GR29" s="8"/>
      <c r="GS29" s="31">
        <f t="shared" si="16"/>
        <v>0</v>
      </c>
      <c r="GT29" s="9">
        <v>76500</v>
      </c>
      <c r="GU29" s="8"/>
      <c r="GV29" s="9">
        <v>0</v>
      </c>
      <c r="GW29" s="8"/>
      <c r="GX29" s="9">
        <v>0</v>
      </c>
      <c r="GY29" s="9"/>
      <c r="GZ29" s="9">
        <v>0</v>
      </c>
      <c r="HA29" s="9"/>
      <c r="HB29" s="9">
        <v>0</v>
      </c>
      <c r="HC29" s="9"/>
      <c r="HD29" s="9">
        <v>0</v>
      </c>
      <c r="HE29" s="9"/>
      <c r="HF29" s="9">
        <v>0</v>
      </c>
      <c r="HG29" s="9"/>
      <c r="HH29" s="9">
        <v>0</v>
      </c>
      <c r="HI29" s="9"/>
      <c r="HJ29" s="9">
        <v>0</v>
      </c>
      <c r="HK29" s="9"/>
      <c r="HL29" s="9">
        <v>0</v>
      </c>
      <c r="HM29" s="9"/>
      <c r="HN29" s="9">
        <v>0</v>
      </c>
      <c r="HO29" s="8"/>
      <c r="HP29" s="31">
        <f>SUM(GT29:HO29)</f>
        <v>76500</v>
      </c>
      <c r="HQ29" s="9">
        <v>0</v>
      </c>
      <c r="HR29" s="8"/>
      <c r="HS29" s="9">
        <v>0</v>
      </c>
      <c r="HT29" s="8"/>
      <c r="HU29" s="9">
        <v>0</v>
      </c>
      <c r="HV29" s="9"/>
      <c r="HW29" s="9">
        <v>0</v>
      </c>
      <c r="HX29" s="9"/>
      <c r="HY29" s="9">
        <v>0</v>
      </c>
      <c r="HZ29" s="9"/>
      <c r="IA29" s="9">
        <v>0</v>
      </c>
      <c r="IB29" s="9"/>
      <c r="IC29" s="9">
        <v>0</v>
      </c>
      <c r="ID29" s="9"/>
      <c r="IE29" s="9">
        <v>0</v>
      </c>
      <c r="IF29" s="9"/>
      <c r="IG29" s="9">
        <v>0</v>
      </c>
      <c r="IH29" s="9"/>
      <c r="II29" s="9">
        <v>0</v>
      </c>
      <c r="IJ29" s="9"/>
      <c r="IK29" s="9">
        <v>0</v>
      </c>
      <c r="IL29" s="9"/>
      <c r="IM29" s="9">
        <v>0</v>
      </c>
      <c r="IN29" s="9"/>
      <c r="IO29" s="31">
        <f t="shared" si="31"/>
        <v>0</v>
      </c>
      <c r="IP29" s="9">
        <v>0</v>
      </c>
      <c r="IQ29" s="8"/>
      <c r="IR29" s="9">
        <v>0</v>
      </c>
      <c r="IS29" s="8"/>
      <c r="IT29" s="9">
        <v>0</v>
      </c>
      <c r="IU29" s="9"/>
      <c r="IV29" s="9">
        <v>0</v>
      </c>
      <c r="IW29" s="9"/>
      <c r="IX29" s="9">
        <v>0</v>
      </c>
      <c r="IY29" s="9"/>
      <c r="IZ29" s="9">
        <v>0</v>
      </c>
      <c r="JA29" s="9"/>
      <c r="JB29" s="9">
        <v>0</v>
      </c>
      <c r="JC29" s="9"/>
      <c r="JD29" s="9">
        <v>0</v>
      </c>
      <c r="JE29" s="9"/>
      <c r="JF29" s="9">
        <v>0</v>
      </c>
      <c r="JG29" s="9"/>
      <c r="JH29" s="9">
        <v>0</v>
      </c>
      <c r="JI29" s="9"/>
      <c r="JJ29" s="9">
        <v>0</v>
      </c>
      <c r="JK29" s="9"/>
      <c r="JL29" s="9">
        <v>0</v>
      </c>
      <c r="JM29" s="9"/>
      <c r="JN29" s="31">
        <f t="shared" ref="JN29" si="50">SUM(IP29:JL29)</f>
        <v>0</v>
      </c>
      <c r="JO29" s="9">
        <v>0</v>
      </c>
      <c r="JP29" s="9"/>
      <c r="JQ29" s="9">
        <f t="shared" si="38"/>
        <v>0</v>
      </c>
      <c r="JR29" s="9"/>
      <c r="JS29" s="9">
        <f t="shared" si="39"/>
        <v>0</v>
      </c>
      <c r="JT29" s="9"/>
      <c r="JU29" s="9">
        <f t="shared" si="40"/>
        <v>0</v>
      </c>
      <c r="JV29" s="9"/>
      <c r="JW29" s="72">
        <f t="shared" si="25"/>
        <v>0</v>
      </c>
      <c r="JX29" s="9"/>
      <c r="JY29" s="9">
        <f t="shared" si="41"/>
        <v>76500</v>
      </c>
      <c r="JZ29" s="8"/>
      <c r="KA29" s="9">
        <f t="shared" si="42"/>
        <v>0</v>
      </c>
      <c r="KB29" s="9"/>
      <c r="KC29" s="9">
        <f t="shared" si="43"/>
        <v>0</v>
      </c>
      <c r="KD29" s="9"/>
      <c r="KE29" s="9">
        <f t="shared" si="44"/>
        <v>0</v>
      </c>
      <c r="KF29" s="9"/>
      <c r="KG29" s="9">
        <f t="shared" si="45"/>
        <v>0</v>
      </c>
      <c r="KH29" s="9"/>
      <c r="KI29" s="9">
        <f t="shared" si="46"/>
        <v>0</v>
      </c>
      <c r="KJ29" s="9"/>
      <c r="KK29" s="9">
        <f t="shared" si="47"/>
        <v>0</v>
      </c>
      <c r="KL29" s="9"/>
      <c r="KM29" s="9">
        <f t="shared" si="48"/>
        <v>0</v>
      </c>
      <c r="KN29" s="9"/>
      <c r="KO29" s="9">
        <f t="shared" si="49"/>
        <v>0</v>
      </c>
      <c r="KP29" s="9"/>
      <c r="KQ29" s="31">
        <f t="shared" si="37"/>
        <v>76500</v>
      </c>
      <c r="KR29" s="9"/>
      <c r="KS29" s="31">
        <v>236779.46</v>
      </c>
      <c r="KT29" s="9"/>
      <c r="KU29" s="40"/>
      <c r="KV29" s="14"/>
    </row>
    <row r="30" spans="1:308" s="4" customFormat="1" x14ac:dyDescent="0.2">
      <c r="A30" s="68"/>
      <c r="B30" s="12" t="s">
        <v>89</v>
      </c>
      <c r="C30" s="69" t="s">
        <v>90</v>
      </c>
      <c r="D30" s="70"/>
      <c r="E30" s="16"/>
      <c r="F30" s="71">
        <f>ROUND(SUM(F31:F34),2)</f>
        <v>2013.41</v>
      </c>
      <c r="G30" s="75"/>
      <c r="H30" s="71">
        <f>ROUND(SUM(H31:H34),2)</f>
        <v>0</v>
      </c>
      <c r="I30" s="75"/>
      <c r="J30" s="71">
        <f>ROUND(SUM(J31:J34),2)</f>
        <v>2754.14</v>
      </c>
      <c r="K30" s="71"/>
      <c r="L30" s="71">
        <f>ROUND(SUM(L31:L34),2)</f>
        <v>0</v>
      </c>
      <c r="M30" s="71"/>
      <c r="N30" s="71">
        <f>ROUND(SUM(N31:N34),2)</f>
        <v>0</v>
      </c>
      <c r="O30" s="72"/>
      <c r="P30" s="71">
        <f>ROUND(SUM(P31:P34),2)</f>
        <v>0</v>
      </c>
      <c r="Q30" s="72"/>
      <c r="R30" s="71">
        <f>ROUND(SUM(R31:R34),2)</f>
        <v>0</v>
      </c>
      <c r="S30" s="72"/>
      <c r="T30" s="71">
        <f>ROUND(SUM(T31:T34),2)</f>
        <v>0</v>
      </c>
      <c r="U30" s="72"/>
      <c r="V30" s="71">
        <f>ROUND(SUM(V31:V34),2)</f>
        <v>0</v>
      </c>
      <c r="W30" s="72"/>
      <c r="X30" s="71">
        <f>ROUND(SUM(X31:X34),2)</f>
        <v>248.37</v>
      </c>
      <c r="Y30" s="72">
        <f t="shared" si="1"/>
        <v>5015.92</v>
      </c>
      <c r="Z30" s="71">
        <f>ROUND(SUM(Z31:Z34),2)</f>
        <v>2255.0500000000002</v>
      </c>
      <c r="AA30" s="75"/>
      <c r="AB30" s="71">
        <f>ROUND(SUM(AB31:AB34),2)</f>
        <v>0</v>
      </c>
      <c r="AC30" s="75"/>
      <c r="AD30" s="71">
        <f>ROUND(SUM(AD31:AD34),2)</f>
        <v>2707.39</v>
      </c>
      <c r="AE30" s="71"/>
      <c r="AF30" s="71">
        <f>ROUND(SUM(AF31:AF34),2)</f>
        <v>0</v>
      </c>
      <c r="AG30" s="71"/>
      <c r="AH30" s="71">
        <f>ROUND(SUM(AH31:AH34),2)</f>
        <v>0</v>
      </c>
      <c r="AI30" s="71"/>
      <c r="AJ30" s="71">
        <f>ROUND(SUM(AJ31:AJ34),2)</f>
        <v>0</v>
      </c>
      <c r="AK30" s="71"/>
      <c r="AL30" s="71">
        <f>ROUND(SUM(AL31:AL34),2)</f>
        <v>0</v>
      </c>
      <c r="AM30" s="72"/>
      <c r="AN30" s="71">
        <f>ROUND(SUM(AN31:AN34),2)</f>
        <v>0</v>
      </c>
      <c r="AO30" s="71"/>
      <c r="AP30" s="71">
        <f>ROUND(SUM(AP31:AP34),2)</f>
        <v>0</v>
      </c>
      <c r="AQ30" s="71"/>
      <c r="AR30" s="71">
        <f>ROUND(SUM(AR31:AR34),2)</f>
        <v>0</v>
      </c>
      <c r="AS30" s="71"/>
      <c r="AT30" s="71">
        <f>ROUND(SUM(AT31:AT34),2)</f>
        <v>114.55</v>
      </c>
      <c r="AU30" s="72"/>
      <c r="AV30" s="72">
        <f t="shared" si="3"/>
        <v>5076.9900000000007</v>
      </c>
      <c r="AW30" s="71">
        <f>ROUND(SUM(AW31:AW34),2)</f>
        <v>3973.78</v>
      </c>
      <c r="AX30" s="75"/>
      <c r="AY30" s="71">
        <f>ROUND(SUM(AY31:AY34),2)</f>
        <v>0</v>
      </c>
      <c r="AZ30" s="71"/>
      <c r="BA30" s="71">
        <f>ROUND(SUM(BA31:BA34),2)</f>
        <v>5540.8</v>
      </c>
      <c r="BB30" s="71"/>
      <c r="BC30" s="71">
        <f>ROUND(SUM(BC31:BC34),2)</f>
        <v>0</v>
      </c>
      <c r="BD30" s="71"/>
      <c r="BE30" s="71">
        <f>ROUND(SUM(BE31:BE34),2)</f>
        <v>0</v>
      </c>
      <c r="BF30" s="71"/>
      <c r="BG30" s="71">
        <f>ROUND(SUM(BG31:BG34),2)</f>
        <v>0</v>
      </c>
      <c r="BH30" s="71"/>
      <c r="BI30" s="71">
        <f>ROUND(SUM(BI31:BI34),2)</f>
        <v>0</v>
      </c>
      <c r="BJ30" s="71"/>
      <c r="BK30" s="71">
        <f>ROUND(SUM(BK31:BK34),2)</f>
        <v>0</v>
      </c>
      <c r="BL30" s="71"/>
      <c r="BM30" s="71">
        <f>ROUND(SUM(BM31:BM34),2)</f>
        <v>0</v>
      </c>
      <c r="BN30" s="71"/>
      <c r="BO30" s="71">
        <f>ROUND(SUM(BO31:BO34),2)</f>
        <v>324.25</v>
      </c>
      <c r="BP30" s="75"/>
      <c r="BQ30" s="72">
        <f t="shared" si="4"/>
        <v>9838.83</v>
      </c>
      <c r="BR30" s="71">
        <f>ROUND(SUM(BR31:BR34),2)</f>
        <v>6348.09</v>
      </c>
      <c r="BS30" s="75"/>
      <c r="BT30" s="71">
        <f>ROUND(SUM(BT31:BT34),2)</f>
        <v>0</v>
      </c>
      <c r="BU30" s="71"/>
      <c r="BV30" s="71">
        <f>ROUND(SUM(BV31:BV34),2)</f>
        <v>6024.31</v>
      </c>
      <c r="BW30" s="72"/>
      <c r="BX30" s="71">
        <f>ROUND(SUM(BX31:BX34),2)</f>
        <v>0</v>
      </c>
      <c r="BY30" s="71"/>
      <c r="BZ30" s="71">
        <f>ROUND(SUM(BZ31:BZ34),2)</f>
        <v>0</v>
      </c>
      <c r="CA30" s="71"/>
      <c r="CB30" s="71">
        <f>ROUND(SUM(CB31:CB34),2)</f>
        <v>0</v>
      </c>
      <c r="CC30" s="71"/>
      <c r="CD30" s="71">
        <f>ROUND(SUM(CD31:CD34),2)</f>
        <v>0</v>
      </c>
      <c r="CE30" s="71"/>
      <c r="CF30" s="71">
        <f>ROUND(SUM(CF31:CF34),2)</f>
        <v>0</v>
      </c>
      <c r="CG30" s="71"/>
      <c r="CH30" s="71">
        <f>ROUND(SUM(CH31:CH34),2)</f>
        <v>0</v>
      </c>
      <c r="CI30" s="71"/>
      <c r="CJ30" s="71">
        <f>ROUND(SUM(CJ31:CJ34),2)</f>
        <v>-288654.09999999998</v>
      </c>
      <c r="CK30" s="75"/>
      <c r="CL30" s="72">
        <f t="shared" si="6"/>
        <v>-276281.69999999995</v>
      </c>
      <c r="CM30" s="71">
        <f>ROUND(SUM(CM31:CM34),2)</f>
        <v>3799.74</v>
      </c>
      <c r="CN30" s="75"/>
      <c r="CO30" s="71">
        <f>ROUND(SUM(CO31:CO34),2)</f>
        <v>0</v>
      </c>
      <c r="CP30" s="71"/>
      <c r="CQ30" s="71">
        <f>ROUND(SUM(CQ31:CQ34),2)</f>
        <v>28074.63</v>
      </c>
      <c r="CR30" s="72"/>
      <c r="CS30" s="71">
        <f>ROUND(SUM(CS31:CS34),2)</f>
        <v>0</v>
      </c>
      <c r="CT30" s="71"/>
      <c r="CU30" s="71">
        <f>ROUND(SUM(CU31:CU34),2)</f>
        <v>0</v>
      </c>
      <c r="CV30" s="71"/>
      <c r="CW30" s="71">
        <f>ROUND(SUM(CW31:CW34),2)</f>
        <v>0</v>
      </c>
      <c r="CX30" s="71"/>
      <c r="CY30" s="71">
        <f>ROUND(SUM(CY31:CY34),2)</f>
        <v>0</v>
      </c>
      <c r="CZ30" s="71"/>
      <c r="DA30" s="71">
        <f>ROUND(SUM(DA31:DA34),2)</f>
        <v>0</v>
      </c>
      <c r="DB30" s="71"/>
      <c r="DC30" s="71">
        <f>ROUND(SUM(DC31:DC34),2)</f>
        <v>0</v>
      </c>
      <c r="DD30" s="71"/>
      <c r="DE30" s="71">
        <f>ROUND(SUM(DE31:DE34),2)</f>
        <v>83.67</v>
      </c>
      <c r="DF30" s="75"/>
      <c r="DG30" s="72">
        <f t="shared" si="8"/>
        <v>31958.04</v>
      </c>
      <c r="DH30" s="71">
        <f>ROUND(SUM(DH31:DH34),2)</f>
        <v>9819.18</v>
      </c>
      <c r="DI30" s="75"/>
      <c r="DJ30" s="71">
        <f>ROUND(SUM(DJ31:DJ34),2)</f>
        <v>0</v>
      </c>
      <c r="DK30" s="71"/>
      <c r="DL30" s="71">
        <f>ROUND(SUM(DL31:DL34),2)</f>
        <v>19661.07</v>
      </c>
      <c r="DM30" s="72"/>
      <c r="DN30" s="71">
        <f>ROUND(SUM(DN31:DN34),2)</f>
        <v>0</v>
      </c>
      <c r="DO30" s="71"/>
      <c r="DP30" s="71"/>
      <c r="DQ30" s="72"/>
      <c r="DR30" s="71">
        <f>ROUND(SUM(DR31:DR34),2)</f>
        <v>0</v>
      </c>
      <c r="DS30" s="71"/>
      <c r="DT30" s="71">
        <f>ROUND(SUM(DT31:DT34),2)</f>
        <v>0</v>
      </c>
      <c r="DU30" s="71"/>
      <c r="DV30" s="71">
        <f>ROUND(SUM(DV31:DV34),2)</f>
        <v>0</v>
      </c>
      <c r="DW30" s="71"/>
      <c r="DX30" s="71"/>
      <c r="DY30" s="75"/>
      <c r="DZ30" s="71">
        <f>ROUND(SUM(DZ31:DZ34),2)</f>
        <v>0</v>
      </c>
      <c r="EA30" s="71"/>
      <c r="EB30" s="71">
        <f>ROUND(SUM(EB31:EB34),2)</f>
        <v>232.05</v>
      </c>
      <c r="EC30" s="71"/>
      <c r="ED30" s="72">
        <f t="shared" si="10"/>
        <v>29712.3</v>
      </c>
      <c r="EE30" s="71">
        <f>ROUND(SUM(EE31:EE34),2)</f>
        <v>11198.17</v>
      </c>
      <c r="EF30" s="75"/>
      <c r="EG30" s="71">
        <f>ROUND(SUM(EG31:EG34),2)</f>
        <v>0</v>
      </c>
      <c r="EH30" s="71"/>
      <c r="EI30" s="71">
        <f>ROUND(SUM(EI31:EI34),2)</f>
        <v>11821.49</v>
      </c>
      <c r="EJ30" s="72"/>
      <c r="EK30" s="71">
        <f>ROUND(SUM(EK31:EK34),2)</f>
        <v>0</v>
      </c>
      <c r="EL30" s="71"/>
      <c r="EM30" s="71">
        <f>ROUND(SUM(EM31:EM34),2)</f>
        <v>0</v>
      </c>
      <c r="EN30" s="72"/>
      <c r="EO30" s="71">
        <f>ROUND(SUM(EO31:EO34),2)</f>
        <v>0</v>
      </c>
      <c r="EP30" s="71"/>
      <c r="EQ30" s="71">
        <f>ROUND(SUM(EQ31:EQ34),2)</f>
        <v>0</v>
      </c>
      <c r="ER30" s="71"/>
      <c r="ES30" s="71">
        <f>ROUND(SUM(ES31:ES34),2)</f>
        <v>0</v>
      </c>
      <c r="ET30" s="71"/>
      <c r="EU30" s="71">
        <f>ROUND(SUM(EU31:EU34),2)</f>
        <v>0</v>
      </c>
      <c r="EV30" s="71"/>
      <c r="EW30" s="71">
        <f>ROUND(SUM(EW31:EW34),2)</f>
        <v>0</v>
      </c>
      <c r="EX30" s="71"/>
      <c r="EY30" s="71">
        <f>ROUND(SUM(EY31:EY34),2)</f>
        <v>210.59</v>
      </c>
      <c r="EZ30" s="72">
        <f t="shared" si="12"/>
        <v>23230.25</v>
      </c>
      <c r="FA30" s="71">
        <f>ROUND(SUM(FA31:FA34),2)</f>
        <v>14103.29</v>
      </c>
      <c r="FB30" s="75"/>
      <c r="FC30" s="71">
        <f>ROUND(SUM(FC31:FC34),2)</f>
        <v>0</v>
      </c>
      <c r="FD30" s="75"/>
      <c r="FE30" s="71">
        <f>ROUND(SUM(FE31:FE34),2)</f>
        <v>108606.49</v>
      </c>
      <c r="FF30" s="72"/>
      <c r="FG30" s="71">
        <f>ROUND(SUM(FG31:FG34),2)</f>
        <v>0</v>
      </c>
      <c r="FH30" s="71"/>
      <c r="FI30" s="71">
        <f>ROUND(SUM(FI31:FI34),2)</f>
        <v>0</v>
      </c>
      <c r="FJ30" s="71"/>
      <c r="FK30" s="71">
        <f>ROUND(SUM(FK31:FK34),2)</f>
        <v>0</v>
      </c>
      <c r="FL30" s="71"/>
      <c r="FM30" s="71">
        <f>ROUND(SUM(FM31:FM34),2)</f>
        <v>0</v>
      </c>
      <c r="FN30" s="71"/>
      <c r="FO30" s="71">
        <f>ROUND(SUM(FO31:FO34),2)</f>
        <v>0</v>
      </c>
      <c r="FP30" s="72"/>
      <c r="FQ30" s="71">
        <f>ROUND(SUM(FQ31:FQ34),2)</f>
        <v>0</v>
      </c>
      <c r="FR30" s="72"/>
      <c r="FS30" s="71">
        <f>ROUND(SUM(FS31:FS34),2)</f>
        <v>0</v>
      </c>
      <c r="FT30" s="71"/>
      <c r="FU30" s="71">
        <f>ROUND(SUM(FU31:FU34),2)</f>
        <v>248.61</v>
      </c>
      <c r="FV30" s="72">
        <f t="shared" si="14"/>
        <v>122958.39</v>
      </c>
      <c r="FW30" s="71">
        <f>ROUND(SUM(FW31:FW34),2)</f>
        <v>14425.47</v>
      </c>
      <c r="FX30" s="75"/>
      <c r="FY30" s="71">
        <f>ROUND(SUM(FY31:FY34),2)</f>
        <v>0</v>
      </c>
      <c r="FZ30" s="71"/>
      <c r="GA30" s="71">
        <f>ROUND(SUM(GA31:GA34),2)</f>
        <v>19095.57</v>
      </c>
      <c r="GB30" s="71"/>
      <c r="GC30" s="71">
        <f>ROUND(SUM(GC31:GC34),2)</f>
        <v>0</v>
      </c>
      <c r="GD30" s="71"/>
      <c r="GE30" s="71">
        <f>ROUND(SUM(GE31:GE34),2)</f>
        <v>0</v>
      </c>
      <c r="GF30" s="72"/>
      <c r="GG30" s="71">
        <f>ROUND(SUM(GG31:GG34),2)</f>
        <v>0</v>
      </c>
      <c r="GH30" s="72"/>
      <c r="GI30" s="71">
        <f>ROUND(SUM(GI31:GI34),2)</f>
        <v>0</v>
      </c>
      <c r="GJ30" s="71"/>
      <c r="GK30" s="71">
        <f>ROUND(SUM(GK31:GK34),2)</f>
        <v>0</v>
      </c>
      <c r="GL30" s="72"/>
      <c r="GM30" s="71">
        <f>ROUND(SUM(GM31:GM34),2)</f>
        <v>0</v>
      </c>
      <c r="GN30" s="71"/>
      <c r="GO30" s="71">
        <f>ROUND(SUM(GO31:GO34),2)</f>
        <v>0</v>
      </c>
      <c r="GP30" s="71"/>
      <c r="GQ30" s="71">
        <f>ROUND(SUM(GQ31:GQ34),2)</f>
        <v>289108.78999999998</v>
      </c>
      <c r="GR30" s="75"/>
      <c r="GS30" s="72">
        <f t="shared" si="16"/>
        <v>322629.82999999996</v>
      </c>
      <c r="GT30" s="71">
        <f>ROUND(SUM(GT31:GT34),2)</f>
        <v>16599.07</v>
      </c>
      <c r="GU30" s="75"/>
      <c r="GV30" s="71">
        <f>ROUND(SUM(GV31:GV34),2)</f>
        <v>0</v>
      </c>
      <c r="GW30" s="75"/>
      <c r="GX30" s="71">
        <f>ROUND(SUM(GX31:GX34),2)</f>
        <v>20709.12</v>
      </c>
      <c r="GY30" s="71"/>
      <c r="GZ30" s="71">
        <f>ROUND(SUM(GZ31:GZ34),2)</f>
        <v>0</v>
      </c>
      <c r="HA30" s="71"/>
      <c r="HB30" s="71">
        <f>ROUND(SUM(HB31:HB34),2)</f>
        <v>0</v>
      </c>
      <c r="HC30" s="72"/>
      <c r="HD30" s="72">
        <f>SUM(HD31:HD34)</f>
        <v>0</v>
      </c>
      <c r="HE30" s="72"/>
      <c r="HF30" s="71">
        <f>ROUND(SUM(HF31:HF34),2)</f>
        <v>0</v>
      </c>
      <c r="HG30" s="71"/>
      <c r="HH30" s="71">
        <f>ROUND(SUM(HH31:HH34),2)</f>
        <v>0</v>
      </c>
      <c r="HI30" s="71"/>
      <c r="HJ30" s="71">
        <f>ROUND(SUM(HJ31:HJ34),2)</f>
        <v>0</v>
      </c>
      <c r="HK30" s="72"/>
      <c r="HL30" s="71">
        <f>ROUND(SUM(HL31:HL34),2)</f>
        <v>0</v>
      </c>
      <c r="HM30" s="71"/>
      <c r="HN30" s="71">
        <f>ROUND(SUM(HN31:HN34),2)</f>
        <v>276.41000000000003</v>
      </c>
      <c r="HO30" s="75"/>
      <c r="HP30" s="72">
        <f t="shared" si="18"/>
        <v>37584.600000000006</v>
      </c>
      <c r="HQ30" s="71">
        <f>ROUND(SUM(HQ31:HQ34),2)</f>
        <v>7353.7</v>
      </c>
      <c r="HR30" s="75"/>
      <c r="HS30" s="71">
        <f>ROUND(SUM(HS31:HS34),2)</f>
        <v>0</v>
      </c>
      <c r="HT30" s="75"/>
      <c r="HU30" s="71">
        <f>ROUND(SUM(HU31:HU34),2)</f>
        <v>7429.32</v>
      </c>
      <c r="HV30" s="71"/>
      <c r="HW30" s="71">
        <f>ROUND(SUM(HW31:HW34),2)</f>
        <v>25551.97</v>
      </c>
      <c r="HX30" s="71"/>
      <c r="HY30" s="71">
        <f>ROUND(SUM(HY31:HY34),2)</f>
        <v>0</v>
      </c>
      <c r="HZ30" s="71"/>
      <c r="IA30" s="71">
        <f>ROUND(SUM(IA31:IA34),2)</f>
        <v>0</v>
      </c>
      <c r="IB30" s="71"/>
      <c r="IC30" s="71">
        <f>ROUND(SUM(IC31:IC34),2)</f>
        <v>0</v>
      </c>
      <c r="ID30" s="72"/>
      <c r="IE30" s="71">
        <f>ROUND(SUM(IE31:IE34),2)</f>
        <v>0</v>
      </c>
      <c r="IF30" s="71"/>
      <c r="IG30" s="71">
        <f>ROUND(SUM(IG31:IG34),2)</f>
        <v>0</v>
      </c>
      <c r="IH30" s="72"/>
      <c r="II30" s="71">
        <f>ROUND(SUM(II31:II34),2)</f>
        <v>0</v>
      </c>
      <c r="IJ30" s="71"/>
      <c r="IK30" s="71">
        <f>ROUND(SUM(IK31:IK34),2)</f>
        <v>0</v>
      </c>
      <c r="IL30" s="71"/>
      <c r="IM30" s="71">
        <f>ROUND(SUM(IM31:IM34),2)</f>
        <v>37.65</v>
      </c>
      <c r="IN30" s="72"/>
      <c r="IO30" s="72">
        <f t="shared" si="31"/>
        <v>40372.640000000007</v>
      </c>
      <c r="IP30" s="71">
        <f>ROUND(SUM(IP31:IP34),2)</f>
        <v>76740.33</v>
      </c>
      <c r="IQ30" s="75"/>
      <c r="IR30" s="71">
        <f>ROUND(SUM(IR31:IR34),2)</f>
        <v>0</v>
      </c>
      <c r="IS30" s="75"/>
      <c r="IT30" s="71">
        <f>ROUND(SUM(IT31:IT34),2)</f>
        <v>30312.12</v>
      </c>
      <c r="IU30" s="71"/>
      <c r="IV30" s="71">
        <f>ROUND(SUM(IV31:IV34),2)</f>
        <v>-25551.97</v>
      </c>
      <c r="IW30" s="72"/>
      <c r="IX30" s="71">
        <f>ROUND(SUM(IX31:IX34),2)</f>
        <v>0</v>
      </c>
      <c r="IY30" s="71"/>
      <c r="IZ30" s="71">
        <f>ROUND(SUM(IZ31:IZ34),2)</f>
        <v>0</v>
      </c>
      <c r="JA30" s="71"/>
      <c r="JB30" s="71">
        <f>ROUND(SUM(JB31:JB34),2)</f>
        <v>0</v>
      </c>
      <c r="JC30" s="71"/>
      <c r="JD30" s="71">
        <f>ROUND(SUM(JD31:JD34),2)</f>
        <v>0</v>
      </c>
      <c r="JE30" s="71"/>
      <c r="JF30" s="71">
        <f>ROUND(SUM(JF31:JF34),2)</f>
        <v>0</v>
      </c>
      <c r="JG30" s="71"/>
      <c r="JH30" s="71">
        <f>ROUND(SUM(JH31:JH34),2)</f>
        <v>0</v>
      </c>
      <c r="JI30" s="71"/>
      <c r="JJ30" s="71">
        <f>ROUND(SUM(JJ31:JJ34),2)</f>
        <v>0</v>
      </c>
      <c r="JK30" s="72"/>
      <c r="JL30" s="71">
        <f>ROUND(SUM(JL31:JL34),2)</f>
        <v>278.13</v>
      </c>
      <c r="JM30" s="71"/>
      <c r="JN30" s="72">
        <f>SUM(IP30:JL30)</f>
        <v>81778.61</v>
      </c>
      <c r="JO30" s="71">
        <f>ROUND(SUM(JO31:JO34),2)</f>
        <v>0</v>
      </c>
      <c r="JP30" s="72"/>
      <c r="JQ30" s="71">
        <f>ROUND(SUM(JQ31:JQ34),2)</f>
        <v>0</v>
      </c>
      <c r="JR30" s="72"/>
      <c r="JS30" s="31">
        <f>P30+AL30+CB30+CW30+DR30+FK30+GG30+HD30+IC30+JB30</f>
        <v>0</v>
      </c>
      <c r="JT30" s="72"/>
      <c r="JU30" s="72">
        <f t="shared" si="40"/>
        <v>2508.9699999999698</v>
      </c>
      <c r="JV30" s="72"/>
      <c r="JW30" s="72">
        <f t="shared" si="25"/>
        <v>2508.9699999999698</v>
      </c>
      <c r="JX30" s="17"/>
      <c r="JY30" s="71">
        <f>ROUND(SUM(JY31:JY34),2)</f>
        <v>168629.28</v>
      </c>
      <c r="JZ30" s="75"/>
      <c r="KA30" s="71">
        <f>ROUND(SUM(KA31:KA34),2)</f>
        <v>0</v>
      </c>
      <c r="KB30" s="75"/>
      <c r="KC30" s="71">
        <f>ROUND(SUM(KC31:KC34),2)</f>
        <v>262736.45</v>
      </c>
      <c r="KD30" s="71"/>
      <c r="KE30" s="71">
        <f>ROUND(SUM(KE31:KE34),2)</f>
        <v>0</v>
      </c>
      <c r="KF30" s="71"/>
      <c r="KG30" s="31">
        <f>N30+AJ30</f>
        <v>0</v>
      </c>
      <c r="KH30" s="71"/>
      <c r="KI30" s="31">
        <f>R30+AN30</f>
        <v>0</v>
      </c>
      <c r="KJ30" s="31"/>
      <c r="KK30" s="31"/>
      <c r="KL30" s="71"/>
      <c r="KM30" s="31">
        <f>T30+AP30+GM30+HJ30+II30+JH30</f>
        <v>0</v>
      </c>
      <c r="KN30" s="71"/>
      <c r="KO30" s="31">
        <f t="shared" si="49"/>
        <v>0</v>
      </c>
      <c r="KP30" s="71"/>
      <c r="KQ30" s="72">
        <f t="shared" si="37"/>
        <v>433874.69999999995</v>
      </c>
      <c r="KR30" s="17"/>
      <c r="KS30" s="72">
        <v>753303.27</v>
      </c>
      <c r="KT30" s="17"/>
      <c r="KU30" s="12"/>
      <c r="KV30" s="13"/>
    </row>
    <row r="31" spans="1:308" x14ac:dyDescent="0.2">
      <c r="A31" s="74">
        <v>6</v>
      </c>
      <c r="B31" s="40" t="s">
        <v>91</v>
      </c>
      <c r="C31" s="11" t="s">
        <v>92</v>
      </c>
      <c r="E31" s="8"/>
      <c r="F31" s="9">
        <v>0</v>
      </c>
      <c r="G31" s="8"/>
      <c r="H31" s="9">
        <v>0</v>
      </c>
      <c r="I31" s="8"/>
      <c r="J31" s="9">
        <v>0</v>
      </c>
      <c r="K31" s="9"/>
      <c r="L31" s="9">
        <v>0</v>
      </c>
      <c r="M31" s="9"/>
      <c r="N31" s="9">
        <v>0</v>
      </c>
      <c r="O31" s="9"/>
      <c r="P31" s="9">
        <v>0</v>
      </c>
      <c r="Q31" s="9"/>
      <c r="R31" s="9">
        <v>0</v>
      </c>
      <c r="S31" s="9"/>
      <c r="T31" s="9">
        <v>0</v>
      </c>
      <c r="U31" s="9"/>
      <c r="V31" s="9">
        <v>0</v>
      </c>
      <c r="W31" s="9"/>
      <c r="X31" s="9">
        <v>0</v>
      </c>
      <c r="Y31" s="31">
        <f t="shared" si="1"/>
        <v>0</v>
      </c>
      <c r="Z31" s="9">
        <v>0</v>
      </c>
      <c r="AA31" s="8"/>
      <c r="AB31" s="9">
        <v>0</v>
      </c>
      <c r="AC31" s="8"/>
      <c r="AD31" s="9">
        <v>0</v>
      </c>
      <c r="AE31" s="9"/>
      <c r="AF31" s="9">
        <v>0</v>
      </c>
      <c r="AG31" s="9"/>
      <c r="AH31" s="9">
        <v>0</v>
      </c>
      <c r="AI31" s="9"/>
      <c r="AJ31" s="9">
        <v>0</v>
      </c>
      <c r="AK31" s="9"/>
      <c r="AL31" s="9">
        <v>0</v>
      </c>
      <c r="AM31" s="9"/>
      <c r="AN31" s="9">
        <v>0</v>
      </c>
      <c r="AO31" s="9"/>
      <c r="AP31" s="9">
        <v>0</v>
      </c>
      <c r="AQ31" s="9"/>
      <c r="AR31" s="9">
        <v>0</v>
      </c>
      <c r="AS31" s="9"/>
      <c r="AT31" s="9">
        <v>0</v>
      </c>
      <c r="AU31" s="9"/>
      <c r="AV31" s="31">
        <f t="shared" si="3"/>
        <v>0</v>
      </c>
      <c r="AW31" s="9">
        <v>0</v>
      </c>
      <c r="AX31" s="8"/>
      <c r="AY31" s="9">
        <v>0</v>
      </c>
      <c r="AZ31" s="9"/>
      <c r="BA31" s="9">
        <v>0</v>
      </c>
      <c r="BB31" s="9"/>
      <c r="BC31" s="9">
        <v>0</v>
      </c>
      <c r="BD31" s="9"/>
      <c r="BE31" s="9">
        <v>0</v>
      </c>
      <c r="BF31" s="9"/>
      <c r="BG31" s="9">
        <v>0</v>
      </c>
      <c r="BH31" s="9"/>
      <c r="BI31" s="9">
        <v>0</v>
      </c>
      <c r="BJ31" s="9"/>
      <c r="BK31" s="9">
        <v>0</v>
      </c>
      <c r="BL31" s="9"/>
      <c r="BM31" s="9">
        <v>0</v>
      </c>
      <c r="BN31" s="9"/>
      <c r="BO31" s="9">
        <v>0</v>
      </c>
      <c r="BP31" s="8"/>
      <c r="BQ31" s="31">
        <f t="shared" si="4"/>
        <v>0</v>
      </c>
      <c r="BR31" s="9">
        <v>0</v>
      </c>
      <c r="BS31" s="8"/>
      <c r="BT31" s="9">
        <v>0</v>
      </c>
      <c r="BU31" s="9"/>
      <c r="BV31" s="9">
        <v>0</v>
      </c>
      <c r="BW31" s="9"/>
      <c r="BX31" s="9">
        <v>0</v>
      </c>
      <c r="BY31" s="9"/>
      <c r="BZ31" s="9">
        <v>0</v>
      </c>
      <c r="CA31" s="9"/>
      <c r="CB31" s="9">
        <v>0</v>
      </c>
      <c r="CC31" s="9"/>
      <c r="CD31" s="9">
        <v>0</v>
      </c>
      <c r="CE31" s="9"/>
      <c r="CF31" s="9">
        <v>0</v>
      </c>
      <c r="CG31" s="9"/>
      <c r="CH31" s="9">
        <v>0</v>
      </c>
      <c r="CI31" s="9"/>
      <c r="CJ31" s="9">
        <v>0</v>
      </c>
      <c r="CK31" s="8"/>
      <c r="CL31" s="31">
        <f t="shared" si="6"/>
        <v>0</v>
      </c>
      <c r="CM31" s="9">
        <v>0</v>
      </c>
      <c r="CN31" s="8"/>
      <c r="CO31" s="9">
        <v>0</v>
      </c>
      <c r="CP31" s="9"/>
      <c r="CQ31" s="9">
        <v>0</v>
      </c>
      <c r="CR31" s="9"/>
      <c r="CS31" s="9">
        <v>0</v>
      </c>
      <c r="CT31" s="9"/>
      <c r="CU31" s="9">
        <v>0</v>
      </c>
      <c r="CV31" s="9"/>
      <c r="CW31" s="9">
        <v>0</v>
      </c>
      <c r="CX31" s="9"/>
      <c r="CY31" s="9">
        <v>0</v>
      </c>
      <c r="CZ31" s="9"/>
      <c r="DA31" s="9">
        <v>0</v>
      </c>
      <c r="DB31" s="9"/>
      <c r="DC31" s="9">
        <v>0</v>
      </c>
      <c r="DD31" s="9"/>
      <c r="DE31" s="9">
        <v>0</v>
      </c>
      <c r="DF31" s="8"/>
      <c r="DG31" s="31">
        <f t="shared" si="8"/>
        <v>0</v>
      </c>
      <c r="DH31" s="9">
        <v>0</v>
      </c>
      <c r="DI31" s="8"/>
      <c r="DJ31" s="9">
        <v>0</v>
      </c>
      <c r="DK31" s="9"/>
      <c r="DL31" s="9">
        <v>0</v>
      </c>
      <c r="DM31" s="9"/>
      <c r="DN31" s="9">
        <v>0</v>
      </c>
      <c r="DO31" s="9"/>
      <c r="DP31" s="9">
        <v>0</v>
      </c>
      <c r="DQ31" s="9"/>
      <c r="DR31" s="9">
        <v>0</v>
      </c>
      <c r="DS31" s="9"/>
      <c r="DT31" s="9">
        <v>0</v>
      </c>
      <c r="DU31" s="9"/>
      <c r="DV31" s="9">
        <v>0</v>
      </c>
      <c r="DW31" s="9"/>
      <c r="DX31" s="9">
        <v>0</v>
      </c>
      <c r="DY31" s="8"/>
      <c r="DZ31" s="9">
        <v>0</v>
      </c>
      <c r="EA31" s="9"/>
      <c r="EB31" s="9">
        <v>0</v>
      </c>
      <c r="EC31" s="9"/>
      <c r="ED31" s="31">
        <f t="shared" si="10"/>
        <v>0</v>
      </c>
      <c r="EE31" s="9">
        <v>0</v>
      </c>
      <c r="EF31" s="8"/>
      <c r="EG31" s="9">
        <v>0</v>
      </c>
      <c r="EH31" s="9"/>
      <c r="EI31" s="9">
        <v>0</v>
      </c>
      <c r="EJ31" s="9"/>
      <c r="EK31" s="9">
        <v>0</v>
      </c>
      <c r="EL31" s="9"/>
      <c r="EM31" s="9">
        <v>0</v>
      </c>
      <c r="EN31" s="9"/>
      <c r="EO31" s="9">
        <v>0</v>
      </c>
      <c r="EP31" s="9"/>
      <c r="EQ31" s="9"/>
      <c r="ER31" s="9"/>
      <c r="ES31" s="9">
        <v>0</v>
      </c>
      <c r="ET31" s="9"/>
      <c r="EU31" s="9">
        <v>0</v>
      </c>
      <c r="EV31" s="9"/>
      <c r="EW31" s="9"/>
      <c r="EX31" s="9"/>
      <c r="EY31" s="9"/>
      <c r="EZ31" s="31">
        <f t="shared" si="12"/>
        <v>0</v>
      </c>
      <c r="FA31" s="9">
        <v>0</v>
      </c>
      <c r="FB31" s="8"/>
      <c r="FC31" s="9">
        <v>0</v>
      </c>
      <c r="FD31" s="8"/>
      <c r="FE31" s="9">
        <v>0</v>
      </c>
      <c r="FF31" s="9"/>
      <c r="FG31" s="9">
        <v>0</v>
      </c>
      <c r="FH31" s="9"/>
      <c r="FI31" s="9">
        <v>0</v>
      </c>
      <c r="FJ31" s="9"/>
      <c r="FK31" s="9"/>
      <c r="FL31" s="9"/>
      <c r="FM31" s="9">
        <v>0</v>
      </c>
      <c r="FN31" s="9"/>
      <c r="FO31" s="9">
        <v>0</v>
      </c>
      <c r="FP31" s="9"/>
      <c r="FQ31" s="9">
        <v>0</v>
      </c>
      <c r="FR31" s="9"/>
      <c r="FS31" s="9">
        <v>0</v>
      </c>
      <c r="FT31" s="9"/>
      <c r="FU31" s="9">
        <v>0</v>
      </c>
      <c r="FV31" s="31">
        <f t="shared" si="14"/>
        <v>0</v>
      </c>
      <c r="FW31" s="9">
        <v>0</v>
      </c>
      <c r="FX31" s="8"/>
      <c r="FY31" s="9">
        <v>0</v>
      </c>
      <c r="FZ31" s="9"/>
      <c r="GA31" s="9">
        <v>0</v>
      </c>
      <c r="GB31" s="9"/>
      <c r="GC31" s="9">
        <v>0</v>
      </c>
      <c r="GD31" s="9"/>
      <c r="GE31" s="9">
        <v>0</v>
      </c>
      <c r="GF31" s="9"/>
      <c r="GG31" s="9"/>
      <c r="GH31" s="9"/>
      <c r="GI31" s="9">
        <v>0</v>
      </c>
      <c r="GJ31" s="9"/>
      <c r="GK31" s="9">
        <v>0</v>
      </c>
      <c r="GL31" s="9"/>
      <c r="GM31" s="9"/>
      <c r="GN31" s="9"/>
      <c r="GO31" s="9">
        <v>0</v>
      </c>
      <c r="GP31" s="9"/>
      <c r="GQ31" s="9">
        <v>0</v>
      </c>
      <c r="GR31" s="8"/>
      <c r="GS31" s="31">
        <f t="shared" si="16"/>
        <v>0</v>
      </c>
      <c r="GT31" s="9">
        <v>0</v>
      </c>
      <c r="GU31" s="8"/>
      <c r="GV31" s="9">
        <v>0</v>
      </c>
      <c r="GW31" s="8"/>
      <c r="GX31" s="9">
        <v>0</v>
      </c>
      <c r="GY31" s="9"/>
      <c r="GZ31" s="9">
        <v>0</v>
      </c>
      <c r="HA31" s="9"/>
      <c r="HB31" s="9">
        <v>0</v>
      </c>
      <c r="HC31" s="9"/>
      <c r="HD31" s="9">
        <v>0</v>
      </c>
      <c r="HE31" s="9"/>
      <c r="HF31" s="9">
        <v>0</v>
      </c>
      <c r="HG31" s="9"/>
      <c r="HH31" s="9">
        <v>0</v>
      </c>
      <c r="HI31" s="9"/>
      <c r="HJ31" s="9">
        <v>0</v>
      </c>
      <c r="HK31" s="9"/>
      <c r="HL31" s="9">
        <v>0</v>
      </c>
      <c r="HM31" s="9"/>
      <c r="HN31" s="9">
        <v>0</v>
      </c>
      <c r="HO31" s="8"/>
      <c r="HP31" s="31">
        <f t="shared" si="18"/>
        <v>0</v>
      </c>
      <c r="HQ31" s="9">
        <v>0</v>
      </c>
      <c r="HR31" s="8"/>
      <c r="HS31" s="9">
        <v>0</v>
      </c>
      <c r="HT31" s="8"/>
      <c r="HU31" s="9">
        <v>0</v>
      </c>
      <c r="HV31" s="9"/>
      <c r="HW31" s="9">
        <v>0</v>
      </c>
      <c r="HX31" s="9"/>
      <c r="HY31" s="9">
        <v>0</v>
      </c>
      <c r="HZ31" s="9"/>
      <c r="IA31" s="9">
        <v>0</v>
      </c>
      <c r="IB31" s="9"/>
      <c r="IC31" s="9"/>
      <c r="ID31" s="9"/>
      <c r="IE31" s="9">
        <v>0</v>
      </c>
      <c r="IF31" s="9"/>
      <c r="IG31" s="9">
        <v>0</v>
      </c>
      <c r="IH31" s="9"/>
      <c r="II31" s="9">
        <v>0</v>
      </c>
      <c r="IJ31" s="9"/>
      <c r="IK31" s="9"/>
      <c r="IL31" s="9"/>
      <c r="IM31" s="9">
        <v>0</v>
      </c>
      <c r="IN31" s="9"/>
      <c r="IO31" s="31">
        <f t="shared" si="31"/>
        <v>0</v>
      </c>
      <c r="IP31" s="9">
        <v>49499.99</v>
      </c>
      <c r="IQ31" s="8"/>
      <c r="IR31" s="9">
        <v>0</v>
      </c>
      <c r="IS31" s="8"/>
      <c r="IT31" s="9">
        <v>0</v>
      </c>
      <c r="IU31" s="9"/>
      <c r="IV31" s="9">
        <v>0</v>
      </c>
      <c r="IW31" s="9"/>
      <c r="IX31" s="9">
        <v>0</v>
      </c>
      <c r="IY31" s="9"/>
      <c r="IZ31" s="9">
        <v>0</v>
      </c>
      <c r="JA31" s="9"/>
      <c r="JB31" s="9">
        <v>0</v>
      </c>
      <c r="JC31" s="9"/>
      <c r="JD31" s="9">
        <v>0</v>
      </c>
      <c r="JE31" s="9"/>
      <c r="JF31" s="9">
        <v>0</v>
      </c>
      <c r="JG31" s="9"/>
      <c r="JH31" s="9">
        <v>0</v>
      </c>
      <c r="JI31" s="9"/>
      <c r="JJ31" s="9">
        <v>0</v>
      </c>
      <c r="JK31" s="9"/>
      <c r="JL31" s="9"/>
      <c r="JM31" s="9"/>
      <c r="JN31" s="31">
        <f>SUM(IP31:JK31)</f>
        <v>49499.99</v>
      </c>
      <c r="JO31" s="9">
        <v>0</v>
      </c>
      <c r="JP31" s="9"/>
      <c r="JQ31" s="9">
        <f t="shared" ref="JQ31:JQ34" si="51">HW31+IV31</f>
        <v>0</v>
      </c>
      <c r="JR31" s="9"/>
      <c r="JS31" s="9">
        <f>P31+AL31+CB31+CW31+DR31+FK31+GG31+HD31+IC31+JB31+EO31</f>
        <v>0</v>
      </c>
      <c r="JT31" s="9"/>
      <c r="JU31" s="9">
        <f t="shared" si="40"/>
        <v>0</v>
      </c>
      <c r="JV31" s="9"/>
      <c r="JW31" s="72">
        <f t="shared" si="25"/>
        <v>0</v>
      </c>
      <c r="JX31" s="9"/>
      <c r="JY31" s="9">
        <f>F31+Z31+AW31+BR31+CM31+DH31+EE31+FA31+FW31+GT31+HQ31+IP31</f>
        <v>49499.99</v>
      </c>
      <c r="JZ31" s="9"/>
      <c r="KA31" s="9">
        <f>H31+AB31+AY31+BT31+CO31+DJ31+EG31+FC31+FY31+GV31+HS31+IR31</f>
        <v>0</v>
      </c>
      <c r="KB31" s="9"/>
      <c r="KC31" s="9">
        <f>J31+AD31+BA31+BV31+CQ31+DL31+EI31+FE31+GA31+HD31+IT31+HU31</f>
        <v>0</v>
      </c>
      <c r="KD31" s="9"/>
      <c r="KE31" s="9">
        <f>L31+AH31+BC31+BX31+CS31+DN31+EK31+FG31+GC31+GZ31+HY31+IX31</f>
        <v>0</v>
      </c>
      <c r="KF31" s="9"/>
      <c r="KG31" s="9">
        <f t="shared" ref="KG31:KG34" si="52">N31+AJ31+BZ31+CU31+DP31+EM31+FI31+GE31+HB31+IA31+IZ31</f>
        <v>0</v>
      </c>
      <c r="KH31" s="9"/>
      <c r="KI31" s="9">
        <f t="shared" ref="KI31:KI34" si="53">R31+AN31+BI31+CD31+CY31+DT31+EQ31+FM31+GI31+HF31+IE31+JD31</f>
        <v>0</v>
      </c>
      <c r="KJ31" s="9"/>
      <c r="KK31" s="9">
        <f t="shared" ref="KK31:KK34" si="54">DV31+ES31+FO31+GK31+HH31+IG31+JF31</f>
        <v>0</v>
      </c>
      <c r="KL31" s="9"/>
      <c r="KM31" s="9">
        <f t="shared" ref="KM31:KM34" si="55">T31+AP31+BK31+CF31+DA31+DX31+EU31+FQ31+GM31+HJ31+II31+JH31</f>
        <v>0</v>
      </c>
      <c r="KN31" s="9"/>
      <c r="KO31" s="9">
        <f t="shared" si="49"/>
        <v>0</v>
      </c>
      <c r="KP31" s="9"/>
      <c r="KQ31" s="31">
        <f t="shared" si="37"/>
        <v>49499.99</v>
      </c>
      <c r="KR31" s="17"/>
      <c r="KS31" s="31">
        <v>40638.15</v>
      </c>
      <c r="KT31" s="9"/>
      <c r="KU31" s="40"/>
      <c r="KV31" s="14"/>
    </row>
    <row r="32" spans="1:308" x14ac:dyDescent="0.2">
      <c r="A32" s="74">
        <v>4</v>
      </c>
      <c r="B32" s="40" t="s">
        <v>93</v>
      </c>
      <c r="C32" s="11" t="s">
        <v>94</v>
      </c>
      <c r="E32" s="8"/>
      <c r="F32" s="9">
        <v>0</v>
      </c>
      <c r="G32" s="8"/>
      <c r="H32" s="9">
        <v>0</v>
      </c>
      <c r="I32" s="8"/>
      <c r="J32" s="9">
        <v>0</v>
      </c>
      <c r="K32" s="9"/>
      <c r="L32" s="9">
        <v>0</v>
      </c>
      <c r="M32" s="9"/>
      <c r="N32" s="9">
        <v>0</v>
      </c>
      <c r="O32" s="9"/>
      <c r="P32" s="9">
        <v>0</v>
      </c>
      <c r="Q32" s="9"/>
      <c r="R32" s="9">
        <v>0</v>
      </c>
      <c r="S32" s="9"/>
      <c r="T32" s="9">
        <v>0</v>
      </c>
      <c r="U32" s="9"/>
      <c r="V32" s="9">
        <v>0</v>
      </c>
      <c r="W32" s="9"/>
      <c r="X32" s="9">
        <v>0</v>
      </c>
      <c r="Y32" s="31">
        <f t="shared" si="1"/>
        <v>0</v>
      </c>
      <c r="Z32" s="9">
        <v>0</v>
      </c>
      <c r="AA32" s="8"/>
      <c r="AB32" s="9">
        <v>0</v>
      </c>
      <c r="AC32" s="8"/>
      <c r="AD32" s="9">
        <v>0</v>
      </c>
      <c r="AE32" s="9"/>
      <c r="AF32" s="9">
        <v>0</v>
      </c>
      <c r="AG32" s="9"/>
      <c r="AH32" s="9">
        <v>0</v>
      </c>
      <c r="AI32" s="9"/>
      <c r="AJ32" s="9">
        <v>0</v>
      </c>
      <c r="AK32" s="9"/>
      <c r="AL32" s="9">
        <v>0</v>
      </c>
      <c r="AM32" s="9"/>
      <c r="AN32" s="9">
        <v>0</v>
      </c>
      <c r="AO32" s="9"/>
      <c r="AP32" s="9">
        <v>0</v>
      </c>
      <c r="AQ32" s="9"/>
      <c r="AR32" s="9">
        <v>0</v>
      </c>
      <c r="AS32" s="9"/>
      <c r="AT32" s="9">
        <v>0</v>
      </c>
      <c r="AU32" s="9"/>
      <c r="AV32" s="31">
        <f t="shared" si="3"/>
        <v>0</v>
      </c>
      <c r="AW32" s="9">
        <v>0</v>
      </c>
      <c r="AX32" s="8"/>
      <c r="AY32" s="9">
        <v>0</v>
      </c>
      <c r="AZ32" s="9"/>
      <c r="BA32" s="9">
        <v>5</v>
      </c>
      <c r="BB32" s="9"/>
      <c r="BC32" s="9">
        <v>0</v>
      </c>
      <c r="BD32" s="9"/>
      <c r="BE32" s="9">
        <v>0</v>
      </c>
      <c r="BF32" s="9"/>
      <c r="BG32" s="9">
        <v>0</v>
      </c>
      <c r="BH32" s="9"/>
      <c r="BI32" s="9">
        <v>0</v>
      </c>
      <c r="BJ32" s="9"/>
      <c r="BK32" s="9">
        <v>0</v>
      </c>
      <c r="BL32" s="9"/>
      <c r="BM32" s="9">
        <v>0</v>
      </c>
      <c r="BN32" s="9"/>
      <c r="BO32" s="9">
        <v>0</v>
      </c>
      <c r="BP32" s="8"/>
      <c r="BQ32" s="31">
        <f t="shared" si="4"/>
        <v>5</v>
      </c>
      <c r="BR32" s="9">
        <v>0</v>
      </c>
      <c r="BS32" s="8"/>
      <c r="BT32" s="9">
        <v>0</v>
      </c>
      <c r="BU32" s="9"/>
      <c r="BV32" s="9">
        <v>395</v>
      </c>
      <c r="BW32" s="9"/>
      <c r="BX32" s="9">
        <v>0</v>
      </c>
      <c r="BY32" s="9"/>
      <c r="BZ32" s="9">
        <v>0</v>
      </c>
      <c r="CA32" s="9"/>
      <c r="CB32" s="9">
        <v>0</v>
      </c>
      <c r="CC32" s="9"/>
      <c r="CD32" s="9">
        <v>0</v>
      </c>
      <c r="CE32" s="9"/>
      <c r="CF32" s="9">
        <v>0</v>
      </c>
      <c r="CG32" s="9"/>
      <c r="CH32" s="9">
        <v>0</v>
      </c>
      <c r="CI32" s="9"/>
      <c r="CJ32" s="9">
        <v>-288848.8</v>
      </c>
      <c r="CK32" s="8"/>
      <c r="CL32" s="31">
        <f t="shared" si="6"/>
        <v>-288453.8</v>
      </c>
      <c r="CM32" s="9">
        <v>0</v>
      </c>
      <c r="CN32" s="8"/>
      <c r="CO32" s="9">
        <v>0</v>
      </c>
      <c r="CP32" s="9"/>
      <c r="CQ32" s="9">
        <v>24460.99</v>
      </c>
      <c r="CR32" s="9"/>
      <c r="CS32" s="9">
        <v>0</v>
      </c>
      <c r="CT32" s="9"/>
      <c r="CU32" s="9">
        <v>0</v>
      </c>
      <c r="CV32" s="9"/>
      <c r="CW32" s="9">
        <v>0</v>
      </c>
      <c r="CX32" s="9"/>
      <c r="CY32" s="9">
        <v>0</v>
      </c>
      <c r="CZ32" s="9"/>
      <c r="DA32" s="9">
        <v>0</v>
      </c>
      <c r="DB32" s="9"/>
      <c r="DC32" s="9">
        <v>0</v>
      </c>
      <c r="DD32" s="9"/>
      <c r="DE32" s="9">
        <v>0</v>
      </c>
      <c r="DF32" s="8"/>
      <c r="DG32" s="31">
        <f t="shared" si="8"/>
        <v>24460.99</v>
      </c>
      <c r="DH32" s="9">
        <v>0</v>
      </c>
      <c r="DI32" s="8"/>
      <c r="DJ32" s="9">
        <v>0</v>
      </c>
      <c r="DK32" s="9"/>
      <c r="DL32" s="9">
        <v>9008.31</v>
      </c>
      <c r="DM32" s="9"/>
      <c r="DN32" s="9">
        <v>0</v>
      </c>
      <c r="DO32" s="9"/>
      <c r="DP32" s="9">
        <v>0</v>
      </c>
      <c r="DQ32" s="9"/>
      <c r="DR32" s="9">
        <v>0</v>
      </c>
      <c r="DS32" s="9"/>
      <c r="DT32" s="9">
        <v>0</v>
      </c>
      <c r="DU32" s="9"/>
      <c r="DV32" s="9">
        <v>0</v>
      </c>
      <c r="DW32" s="9"/>
      <c r="DX32" s="9">
        <v>0</v>
      </c>
      <c r="DY32" s="8"/>
      <c r="DZ32" s="9">
        <v>0</v>
      </c>
      <c r="EA32" s="9"/>
      <c r="EB32" s="9">
        <v>0</v>
      </c>
      <c r="EC32" s="9"/>
      <c r="ED32" s="31">
        <f t="shared" si="10"/>
        <v>9008.31</v>
      </c>
      <c r="EE32" s="9">
        <v>0</v>
      </c>
      <c r="EF32" s="8"/>
      <c r="EG32" s="9">
        <v>0</v>
      </c>
      <c r="EH32" s="9"/>
      <c r="EI32" s="9">
        <v>20</v>
      </c>
      <c r="EJ32" s="9"/>
      <c r="EK32" s="9">
        <v>0</v>
      </c>
      <c r="EL32" s="9"/>
      <c r="EM32" s="9">
        <v>0</v>
      </c>
      <c r="EN32" s="9"/>
      <c r="EO32" s="9">
        <v>0</v>
      </c>
      <c r="EP32" s="9"/>
      <c r="EQ32" s="9">
        <v>0</v>
      </c>
      <c r="ER32" s="9"/>
      <c r="ES32" s="9">
        <v>0</v>
      </c>
      <c r="ET32" s="9"/>
      <c r="EU32" s="9">
        <v>0</v>
      </c>
      <c r="EV32" s="9"/>
      <c r="EW32" s="9">
        <v>0</v>
      </c>
      <c r="EX32" s="9"/>
      <c r="EY32" s="9">
        <v>0</v>
      </c>
      <c r="EZ32" s="31">
        <f t="shared" si="12"/>
        <v>20</v>
      </c>
      <c r="FA32" s="9">
        <v>0</v>
      </c>
      <c r="FB32" s="8"/>
      <c r="FC32" s="9">
        <v>0</v>
      </c>
      <c r="FD32" s="8"/>
      <c r="FE32" s="9">
        <v>92954.72</v>
      </c>
      <c r="FF32" s="9"/>
      <c r="FG32" s="9">
        <v>0</v>
      </c>
      <c r="FH32" s="9"/>
      <c r="FI32" s="9">
        <v>0</v>
      </c>
      <c r="FJ32" s="9"/>
      <c r="FK32" s="9">
        <v>0</v>
      </c>
      <c r="FL32" s="9"/>
      <c r="FM32" s="9">
        <v>0</v>
      </c>
      <c r="FN32" s="9"/>
      <c r="FO32" s="9">
        <v>0</v>
      </c>
      <c r="FP32" s="9"/>
      <c r="FQ32" s="9">
        <v>0</v>
      </c>
      <c r="FR32" s="9"/>
      <c r="FS32" s="9">
        <v>0</v>
      </c>
      <c r="FT32" s="9"/>
      <c r="FU32" s="9">
        <v>0</v>
      </c>
      <c r="FV32" s="31">
        <f t="shared" si="14"/>
        <v>92954.72</v>
      </c>
      <c r="FW32" s="9">
        <v>0</v>
      </c>
      <c r="FX32" s="8"/>
      <c r="FY32" s="9">
        <v>0</v>
      </c>
      <c r="FZ32" s="9"/>
      <c r="GA32" s="9">
        <v>1537.5</v>
      </c>
      <c r="GB32" s="9"/>
      <c r="GC32" s="9">
        <v>0</v>
      </c>
      <c r="GD32" s="9"/>
      <c r="GE32" s="9">
        <v>0</v>
      </c>
      <c r="GF32" s="9"/>
      <c r="GG32" s="9">
        <v>0</v>
      </c>
      <c r="GH32" s="9"/>
      <c r="GI32" s="9">
        <v>0</v>
      </c>
      <c r="GJ32" s="9"/>
      <c r="GK32" s="9">
        <v>0</v>
      </c>
      <c r="GL32" s="9"/>
      <c r="GM32" s="9">
        <v>0</v>
      </c>
      <c r="GN32" s="9"/>
      <c r="GO32" s="9">
        <v>0</v>
      </c>
      <c r="GP32" s="9"/>
      <c r="GQ32" s="9">
        <v>288848.8</v>
      </c>
      <c r="GR32" s="8"/>
      <c r="GS32" s="31">
        <f t="shared" si="16"/>
        <v>290386.3</v>
      </c>
      <c r="GT32" s="9">
        <v>0</v>
      </c>
      <c r="GU32" s="8"/>
      <c r="GV32" s="9">
        <v>0</v>
      </c>
      <c r="GW32" s="8"/>
      <c r="GX32" s="9">
        <v>2565</v>
      </c>
      <c r="GY32" s="9"/>
      <c r="GZ32" s="9">
        <v>0</v>
      </c>
      <c r="HA32" s="9"/>
      <c r="HB32" s="9">
        <v>0</v>
      </c>
      <c r="HC32" s="9"/>
      <c r="HD32" s="9">
        <v>0</v>
      </c>
      <c r="HE32" s="9"/>
      <c r="HF32" s="9">
        <v>0</v>
      </c>
      <c r="HG32" s="9"/>
      <c r="HH32" s="9">
        <v>0</v>
      </c>
      <c r="HI32" s="9"/>
      <c r="HJ32" s="9">
        <v>0</v>
      </c>
      <c r="HK32" s="9"/>
      <c r="HL32" s="9">
        <v>0</v>
      </c>
      <c r="HM32" s="9"/>
      <c r="HN32" s="9">
        <v>0</v>
      </c>
      <c r="HO32" s="8"/>
      <c r="HP32" s="31">
        <f t="shared" si="18"/>
        <v>2565</v>
      </c>
      <c r="HQ32" s="9">
        <v>1343.93</v>
      </c>
      <c r="HR32" s="8"/>
      <c r="HS32" s="9">
        <v>0</v>
      </c>
      <c r="HT32" s="8"/>
      <c r="HU32" s="9">
        <v>20</v>
      </c>
      <c r="HV32" s="9"/>
      <c r="HW32" s="9">
        <v>0</v>
      </c>
      <c r="HX32" s="9"/>
      <c r="HY32" s="9">
        <v>0</v>
      </c>
      <c r="HZ32" s="9"/>
      <c r="IA32" s="9">
        <v>0</v>
      </c>
      <c r="IB32" s="9"/>
      <c r="IC32" s="9">
        <v>0</v>
      </c>
      <c r="ID32" s="9"/>
      <c r="IE32" s="9">
        <v>0</v>
      </c>
      <c r="IF32" s="9"/>
      <c r="IG32" s="9">
        <v>0</v>
      </c>
      <c r="IH32" s="9"/>
      <c r="II32" s="9">
        <v>0</v>
      </c>
      <c r="IJ32" s="9"/>
      <c r="IK32" s="9">
        <v>0</v>
      </c>
      <c r="IL32" s="9"/>
      <c r="IM32" s="9">
        <v>0</v>
      </c>
      <c r="IN32" s="9"/>
      <c r="IO32" s="31">
        <f t="shared" si="31"/>
        <v>1363.93</v>
      </c>
      <c r="IP32" s="9">
        <v>0</v>
      </c>
      <c r="IQ32" s="8"/>
      <c r="IR32" s="9">
        <v>0</v>
      </c>
      <c r="IS32" s="8"/>
      <c r="IT32" s="9">
        <v>8090.89</v>
      </c>
      <c r="IU32" s="9"/>
      <c r="IV32" s="9">
        <v>0</v>
      </c>
      <c r="IW32" s="9"/>
      <c r="IX32" s="9">
        <v>0</v>
      </c>
      <c r="IY32" s="9"/>
      <c r="IZ32" s="9">
        <v>0</v>
      </c>
      <c r="JA32" s="9"/>
      <c r="JB32" s="9">
        <v>0</v>
      </c>
      <c r="JC32" s="9"/>
      <c r="JD32" s="9">
        <v>0</v>
      </c>
      <c r="JE32" s="9"/>
      <c r="JF32" s="9">
        <v>0</v>
      </c>
      <c r="JG32" s="9"/>
      <c r="JH32" s="9">
        <v>0</v>
      </c>
      <c r="JI32" s="9"/>
      <c r="JJ32" s="9">
        <v>0</v>
      </c>
      <c r="JK32" s="9"/>
      <c r="JL32" s="9">
        <v>0</v>
      </c>
      <c r="JM32" s="9"/>
      <c r="JN32" s="31">
        <f>SUM(IP32:JL32)</f>
        <v>8090.89</v>
      </c>
      <c r="JO32" s="9">
        <v>0</v>
      </c>
      <c r="JP32" s="9"/>
      <c r="JQ32" s="9">
        <f t="shared" si="51"/>
        <v>0</v>
      </c>
      <c r="JR32" s="9"/>
      <c r="JS32" s="9">
        <f>P32+AL32+CB32+CW32+DR32+FK32+GG32+HD32+IC32+JB32+EO32</f>
        <v>0</v>
      </c>
      <c r="JT32" s="9"/>
      <c r="JU32" s="9">
        <f t="shared" si="40"/>
        <v>0</v>
      </c>
      <c r="JV32" s="9"/>
      <c r="JW32" s="72">
        <f t="shared" si="25"/>
        <v>0</v>
      </c>
      <c r="JX32" s="9"/>
      <c r="JY32" s="9">
        <f>F32+Z32+AW32+BR32+CM32+DH32+EE32+FA32+FW32+GT32+HQ32+IP32</f>
        <v>1343.93</v>
      </c>
      <c r="JZ32" s="9"/>
      <c r="KA32" s="9">
        <f>H32+AB32+AY32+BT32+CO32+DJ32+EG32+FC32+FY32+GV32+HS32+IR32</f>
        <v>0</v>
      </c>
      <c r="KB32" s="9"/>
      <c r="KC32" s="9">
        <f>J32+AD32+BA32+BV32+CQ32+DL32+EI32+FE32+GA32+GX32+IT32+HU32</f>
        <v>139057.41</v>
      </c>
      <c r="KD32" s="9"/>
      <c r="KE32" s="9">
        <f>L32+AH32+BC32+BX32+CS32+DN32+EK32+FG32+GC32+GZ32+HY32+IX32</f>
        <v>0</v>
      </c>
      <c r="KF32" s="9"/>
      <c r="KG32" s="9">
        <f t="shared" si="52"/>
        <v>0</v>
      </c>
      <c r="KH32" s="9"/>
      <c r="KI32" s="9">
        <f t="shared" si="53"/>
        <v>0</v>
      </c>
      <c r="KJ32" s="9"/>
      <c r="KK32" s="9">
        <f t="shared" si="54"/>
        <v>0</v>
      </c>
      <c r="KL32" s="9"/>
      <c r="KM32" s="9">
        <f t="shared" si="55"/>
        <v>0</v>
      </c>
      <c r="KN32" s="9"/>
      <c r="KO32" s="9">
        <f t="shared" si="49"/>
        <v>0</v>
      </c>
      <c r="KP32" s="9"/>
      <c r="KQ32" s="31">
        <f t="shared" si="37"/>
        <v>140401.34</v>
      </c>
      <c r="KR32" s="9"/>
      <c r="KS32" s="31">
        <v>444664.63</v>
      </c>
      <c r="KT32" s="9"/>
      <c r="KU32" s="40"/>
      <c r="KV32" s="14"/>
    </row>
    <row r="33" spans="1:308" x14ac:dyDescent="0.2">
      <c r="A33" s="74">
        <v>5</v>
      </c>
      <c r="B33" s="40" t="s">
        <v>95</v>
      </c>
      <c r="C33" s="11" t="s">
        <v>96</v>
      </c>
      <c r="E33" s="8"/>
      <c r="F33" s="9">
        <v>2013.4099999999999</v>
      </c>
      <c r="G33" s="8"/>
      <c r="H33" s="9">
        <v>0</v>
      </c>
      <c r="I33" s="8"/>
      <c r="J33" s="9">
        <v>2754.1400000000003</v>
      </c>
      <c r="K33" s="9"/>
      <c r="L33" s="9">
        <v>0</v>
      </c>
      <c r="M33" s="9"/>
      <c r="N33" s="9">
        <v>0</v>
      </c>
      <c r="O33" s="9"/>
      <c r="P33" s="9">
        <v>0</v>
      </c>
      <c r="Q33" s="9"/>
      <c r="R33" s="9">
        <v>0</v>
      </c>
      <c r="S33" s="9"/>
      <c r="T33" s="9">
        <v>0</v>
      </c>
      <c r="U33" s="9"/>
      <c r="V33" s="9">
        <v>0</v>
      </c>
      <c r="W33" s="9"/>
      <c r="X33" s="9">
        <v>248.37</v>
      </c>
      <c r="Y33" s="31">
        <f t="shared" si="1"/>
        <v>5015.92</v>
      </c>
      <c r="Z33" s="9">
        <v>2255.0500000000002</v>
      </c>
      <c r="AA33" s="8"/>
      <c r="AB33" s="9">
        <v>0</v>
      </c>
      <c r="AC33" s="8"/>
      <c r="AD33" s="9">
        <v>2707.39</v>
      </c>
      <c r="AE33" s="9"/>
      <c r="AF33" s="9">
        <v>0</v>
      </c>
      <c r="AG33" s="9"/>
      <c r="AH33" s="9">
        <v>0</v>
      </c>
      <c r="AI33" s="9"/>
      <c r="AJ33" s="9">
        <v>0</v>
      </c>
      <c r="AK33" s="9"/>
      <c r="AL33" s="9">
        <v>0</v>
      </c>
      <c r="AM33" s="9"/>
      <c r="AN33" s="9">
        <v>0</v>
      </c>
      <c r="AO33" s="9"/>
      <c r="AP33" s="9">
        <v>0</v>
      </c>
      <c r="AQ33" s="9"/>
      <c r="AR33" s="9">
        <v>0</v>
      </c>
      <c r="AS33" s="9"/>
      <c r="AT33" s="9">
        <v>114.55</v>
      </c>
      <c r="AU33" s="9"/>
      <c r="AV33" s="31">
        <f t="shared" si="3"/>
        <v>5076.9900000000007</v>
      </c>
      <c r="AW33" s="9">
        <v>3973.78</v>
      </c>
      <c r="AX33" s="8"/>
      <c r="AY33" s="9">
        <v>0</v>
      </c>
      <c r="AZ33" s="9"/>
      <c r="BA33" s="9">
        <v>5535.8</v>
      </c>
      <c r="BB33" s="9"/>
      <c r="BC33" s="9">
        <v>0</v>
      </c>
      <c r="BD33" s="9"/>
      <c r="BE33" s="9">
        <v>0</v>
      </c>
      <c r="BF33" s="9"/>
      <c r="BG33" s="9">
        <v>0</v>
      </c>
      <c r="BH33" s="9"/>
      <c r="BI33" s="9">
        <v>0</v>
      </c>
      <c r="BJ33" s="9"/>
      <c r="BK33" s="9">
        <v>0</v>
      </c>
      <c r="BL33" s="9"/>
      <c r="BM33" s="9">
        <v>0</v>
      </c>
      <c r="BN33" s="9"/>
      <c r="BO33" s="9">
        <v>324.25</v>
      </c>
      <c r="BP33" s="8"/>
      <c r="BQ33" s="31">
        <f t="shared" si="4"/>
        <v>9833.83</v>
      </c>
      <c r="BR33" s="9">
        <v>6348.0899999999992</v>
      </c>
      <c r="BS33" s="8"/>
      <c r="BT33" s="9">
        <v>0</v>
      </c>
      <c r="BU33" s="9"/>
      <c r="BV33" s="9">
        <v>5629.31</v>
      </c>
      <c r="BW33" s="9"/>
      <c r="BX33" s="9">
        <v>0</v>
      </c>
      <c r="BY33" s="9"/>
      <c r="BZ33" s="9">
        <v>0</v>
      </c>
      <c r="CA33" s="9"/>
      <c r="CB33" s="9">
        <v>0</v>
      </c>
      <c r="CC33" s="9"/>
      <c r="CD33" s="9">
        <v>0</v>
      </c>
      <c r="CE33" s="9"/>
      <c r="CF33" s="9">
        <v>0</v>
      </c>
      <c r="CG33" s="9"/>
      <c r="CH33" s="9">
        <v>0</v>
      </c>
      <c r="CI33" s="9"/>
      <c r="CJ33" s="9">
        <v>194.7</v>
      </c>
      <c r="CK33" s="8"/>
      <c r="CL33" s="31">
        <f t="shared" si="6"/>
        <v>12172.1</v>
      </c>
      <c r="CM33" s="9">
        <v>3799.7400000000007</v>
      </c>
      <c r="CN33" s="8"/>
      <c r="CO33" s="9">
        <v>0</v>
      </c>
      <c r="CP33" s="9"/>
      <c r="CQ33" s="9">
        <v>3613.6399999999994</v>
      </c>
      <c r="CR33" s="9"/>
      <c r="CS33" s="9">
        <v>0</v>
      </c>
      <c r="CT33" s="9"/>
      <c r="CU33" s="9">
        <v>0</v>
      </c>
      <c r="CV33" s="9"/>
      <c r="CW33" s="9">
        <v>0</v>
      </c>
      <c r="CX33" s="9"/>
      <c r="CY33" s="9">
        <v>0</v>
      </c>
      <c r="CZ33" s="9"/>
      <c r="DA33" s="9">
        <v>0</v>
      </c>
      <c r="DB33" s="9"/>
      <c r="DC33" s="9">
        <v>0</v>
      </c>
      <c r="DD33" s="9"/>
      <c r="DE33" s="9">
        <v>83.67</v>
      </c>
      <c r="DF33" s="8"/>
      <c r="DG33" s="31">
        <f t="shared" si="8"/>
        <v>7497.05</v>
      </c>
      <c r="DH33" s="9">
        <v>9819.18</v>
      </c>
      <c r="DI33" s="8"/>
      <c r="DJ33" s="9">
        <v>0</v>
      </c>
      <c r="DK33" s="9"/>
      <c r="DL33" s="9">
        <v>10652.76</v>
      </c>
      <c r="DM33" s="9"/>
      <c r="DN33" s="9">
        <v>0</v>
      </c>
      <c r="DO33" s="9"/>
      <c r="DP33" s="9">
        <v>0</v>
      </c>
      <c r="DQ33" s="9"/>
      <c r="DR33" s="9">
        <v>0</v>
      </c>
      <c r="DS33" s="9"/>
      <c r="DT33" s="9">
        <v>0</v>
      </c>
      <c r="DU33" s="9"/>
      <c r="DV33" s="9">
        <v>0</v>
      </c>
      <c r="DW33" s="9"/>
      <c r="DX33" s="9">
        <v>0</v>
      </c>
      <c r="DY33" s="8"/>
      <c r="DZ33" s="9">
        <v>0</v>
      </c>
      <c r="EA33" s="9"/>
      <c r="EB33" s="9">
        <v>232.04999999999998</v>
      </c>
      <c r="EC33" s="9"/>
      <c r="ED33" s="31">
        <f t="shared" si="10"/>
        <v>20703.990000000002</v>
      </c>
      <c r="EE33" s="9">
        <v>11198.17</v>
      </c>
      <c r="EF33" s="8"/>
      <c r="EG33" s="9">
        <v>0</v>
      </c>
      <c r="EH33" s="9"/>
      <c r="EI33" s="9">
        <v>11801.49</v>
      </c>
      <c r="EJ33" s="9"/>
      <c r="EK33" s="9">
        <v>0</v>
      </c>
      <c r="EL33" s="9"/>
      <c r="EM33" s="9">
        <v>0</v>
      </c>
      <c r="EN33" s="9"/>
      <c r="EO33" s="9">
        <v>0</v>
      </c>
      <c r="EP33" s="9"/>
      <c r="EQ33" s="9">
        <v>0</v>
      </c>
      <c r="ER33" s="9"/>
      <c r="ES33" s="9">
        <v>0</v>
      </c>
      <c r="ET33" s="9"/>
      <c r="EU33" s="9">
        <v>0</v>
      </c>
      <c r="EV33" s="9"/>
      <c r="EW33" s="9">
        <v>0</v>
      </c>
      <c r="EX33" s="9"/>
      <c r="EY33" s="9">
        <v>210.59</v>
      </c>
      <c r="EZ33" s="31">
        <f t="shared" si="12"/>
        <v>23210.25</v>
      </c>
      <c r="FA33" s="9">
        <v>14103.289999999999</v>
      </c>
      <c r="FB33" s="8"/>
      <c r="FC33" s="9">
        <v>0</v>
      </c>
      <c r="FD33" s="8"/>
      <c r="FE33" s="9">
        <v>15651.77</v>
      </c>
      <c r="FF33" s="9"/>
      <c r="FG33" s="9">
        <v>0</v>
      </c>
      <c r="FH33" s="9"/>
      <c r="FI33" s="9">
        <v>0</v>
      </c>
      <c r="FJ33" s="9"/>
      <c r="FK33" s="9">
        <v>0</v>
      </c>
      <c r="FL33" s="9"/>
      <c r="FM33" s="9">
        <v>0</v>
      </c>
      <c r="FN33" s="9"/>
      <c r="FO33" s="9">
        <v>0</v>
      </c>
      <c r="FP33" s="9"/>
      <c r="FQ33" s="9">
        <v>0</v>
      </c>
      <c r="FR33" s="9"/>
      <c r="FS33" s="9">
        <v>0</v>
      </c>
      <c r="FT33" s="9"/>
      <c r="FU33" s="9">
        <v>248.61</v>
      </c>
      <c r="FV33" s="31">
        <f t="shared" si="14"/>
        <v>30003.67</v>
      </c>
      <c r="FW33" s="9">
        <v>14425.47</v>
      </c>
      <c r="FX33" s="8"/>
      <c r="FY33" s="9">
        <v>0</v>
      </c>
      <c r="FZ33" s="9"/>
      <c r="GA33" s="9">
        <v>17558.07</v>
      </c>
      <c r="GB33" s="9"/>
      <c r="GC33" s="9">
        <v>0</v>
      </c>
      <c r="GD33" s="9"/>
      <c r="GE33" s="9">
        <v>0</v>
      </c>
      <c r="GF33" s="9"/>
      <c r="GG33" s="9">
        <v>0</v>
      </c>
      <c r="GH33" s="9"/>
      <c r="GI33" s="9">
        <v>0</v>
      </c>
      <c r="GJ33" s="9"/>
      <c r="GK33" s="9">
        <v>0</v>
      </c>
      <c r="GL33" s="9"/>
      <c r="GM33" s="9">
        <v>0</v>
      </c>
      <c r="GN33" s="9"/>
      <c r="GO33" s="9">
        <v>0</v>
      </c>
      <c r="GP33" s="9"/>
      <c r="GQ33" s="9">
        <v>259.98999999999995</v>
      </c>
      <c r="GR33" s="8"/>
      <c r="GS33" s="31">
        <f t="shared" si="16"/>
        <v>32243.530000000002</v>
      </c>
      <c r="GT33" s="9">
        <v>16599.070000000003</v>
      </c>
      <c r="GU33" s="8"/>
      <c r="GV33" s="9">
        <v>0</v>
      </c>
      <c r="GW33" s="8"/>
      <c r="GX33" s="9">
        <v>18125.39</v>
      </c>
      <c r="GY33" s="9"/>
      <c r="GZ33" s="9">
        <v>0</v>
      </c>
      <c r="HA33" s="9"/>
      <c r="HB33" s="9">
        <v>0</v>
      </c>
      <c r="HC33" s="9"/>
      <c r="HD33" s="9">
        <v>0</v>
      </c>
      <c r="HE33" s="9"/>
      <c r="HF33" s="9">
        <v>0</v>
      </c>
      <c r="HG33" s="9"/>
      <c r="HH33" s="9">
        <v>0</v>
      </c>
      <c r="HI33" s="9"/>
      <c r="HJ33" s="9">
        <v>0</v>
      </c>
      <c r="HK33" s="9"/>
      <c r="HL33" s="9">
        <v>0</v>
      </c>
      <c r="HM33" s="9"/>
      <c r="HN33" s="9">
        <v>276.41000000000003</v>
      </c>
      <c r="HO33" s="8"/>
      <c r="HP33" s="31">
        <f t="shared" si="18"/>
        <v>35000.87000000001</v>
      </c>
      <c r="HQ33" s="9">
        <v>6009.7699999999995</v>
      </c>
      <c r="HR33" s="8"/>
      <c r="HS33" s="9">
        <v>0</v>
      </c>
      <c r="HT33" s="8"/>
      <c r="HU33" s="9">
        <v>7409.32</v>
      </c>
      <c r="HV33" s="9"/>
      <c r="HW33" s="9">
        <v>25551.969999999998</v>
      </c>
      <c r="HX33" s="9"/>
      <c r="HY33" s="9">
        <v>0</v>
      </c>
      <c r="HZ33" s="9"/>
      <c r="IA33" s="9">
        <v>0</v>
      </c>
      <c r="IB33" s="9"/>
      <c r="IC33" s="9">
        <v>0</v>
      </c>
      <c r="ID33" s="9"/>
      <c r="IE33" s="9">
        <v>0</v>
      </c>
      <c r="IF33" s="9"/>
      <c r="IG33" s="9">
        <v>0</v>
      </c>
      <c r="IH33" s="9"/>
      <c r="II33" s="9">
        <v>0</v>
      </c>
      <c r="IJ33" s="9"/>
      <c r="IK33" s="9">
        <v>0</v>
      </c>
      <c r="IL33" s="9"/>
      <c r="IM33" s="9">
        <v>37.650000000000006</v>
      </c>
      <c r="IN33" s="9"/>
      <c r="IO33" s="31">
        <f t="shared" si="31"/>
        <v>39008.71</v>
      </c>
      <c r="IP33" s="9">
        <v>27240.34</v>
      </c>
      <c r="IQ33" s="8"/>
      <c r="IR33" s="9">
        <v>0</v>
      </c>
      <c r="IS33" s="8"/>
      <c r="IT33" s="9">
        <v>22239.96</v>
      </c>
      <c r="IU33" s="9"/>
      <c r="IV33" s="9">
        <v>-25551.969999999998</v>
      </c>
      <c r="IW33" s="9"/>
      <c r="IX33" s="9">
        <v>0</v>
      </c>
      <c r="IY33" s="9"/>
      <c r="IZ33" s="9">
        <v>0</v>
      </c>
      <c r="JA33" s="9"/>
      <c r="JB33" s="9">
        <v>0</v>
      </c>
      <c r="JC33" s="9"/>
      <c r="JD33" s="9">
        <v>0</v>
      </c>
      <c r="JE33" s="9"/>
      <c r="JF33" s="9">
        <v>0</v>
      </c>
      <c r="JG33" s="9"/>
      <c r="JH33" s="9">
        <v>0</v>
      </c>
      <c r="JI33" s="9"/>
      <c r="JJ33" s="9">
        <v>0</v>
      </c>
      <c r="JK33" s="9"/>
      <c r="JL33" s="9">
        <v>278.13</v>
      </c>
      <c r="JM33" s="9"/>
      <c r="JN33" s="31">
        <f>SUM(IP33:JL33)</f>
        <v>24206.460000000006</v>
      </c>
      <c r="JO33" s="9">
        <v>0</v>
      </c>
      <c r="JP33" s="9"/>
      <c r="JQ33" s="9">
        <f>HW33+IV33</f>
        <v>0</v>
      </c>
      <c r="JR33" s="9"/>
      <c r="JS33" s="9">
        <f>P33+AL33+CB33+CW33+DR33+FK33+GG33+HD33+IC33+JB33+EO33</f>
        <v>0</v>
      </c>
      <c r="JT33" s="9"/>
      <c r="JU33" s="9">
        <f>AT33+X33+BO33+CJ33+DE33+EB33+EY33+FU33+GQ33+HN33+IM33+JL33</f>
        <v>2508.9700000000003</v>
      </c>
      <c r="JV33" s="9"/>
      <c r="JW33" s="31">
        <f t="shared" si="25"/>
        <v>2508.9700000000003</v>
      </c>
      <c r="JX33" s="9"/>
      <c r="JY33" s="9">
        <f>F33+Z33+AW33+BR33+CM33+DH33+EE33+FA33+FW33+GT33+HQ33+IP33</f>
        <v>117785.36</v>
      </c>
      <c r="JZ33" s="9"/>
      <c r="KA33" s="9">
        <f>H33+AB33+AY33+BT33+CO33+DJ33+EG33+FC33+FY33+GV33+HS33+IR33</f>
        <v>0</v>
      </c>
      <c r="KB33" s="9"/>
      <c r="KC33" s="9">
        <f>J33+AD33+BA33+BV33+CQ33+DL33+EI33+FE33+GA33+GX33+IT33+HU33</f>
        <v>123679.04000000001</v>
      </c>
      <c r="KD33" s="9"/>
      <c r="KE33" s="9">
        <f>L33+AH33+BC33+BX33+CS33+DN33+EK33+FG33+GC33+GZ33+HY33+IX33</f>
        <v>0</v>
      </c>
      <c r="KF33" s="9"/>
      <c r="KG33" s="9">
        <f t="shared" si="52"/>
        <v>0</v>
      </c>
      <c r="KH33" s="9"/>
      <c r="KI33" s="9">
        <f t="shared" si="53"/>
        <v>0</v>
      </c>
      <c r="KJ33" s="9"/>
      <c r="KK33" s="9">
        <f t="shared" si="54"/>
        <v>0</v>
      </c>
      <c r="KL33" s="9"/>
      <c r="KM33" s="9">
        <f t="shared" si="55"/>
        <v>0</v>
      </c>
      <c r="KN33" s="9"/>
      <c r="KO33" s="9">
        <f t="shared" si="49"/>
        <v>0</v>
      </c>
      <c r="KP33" s="9"/>
      <c r="KQ33" s="31">
        <f t="shared" si="37"/>
        <v>243973.37</v>
      </c>
      <c r="KR33" s="9"/>
      <c r="KS33" s="31">
        <v>268000.49</v>
      </c>
      <c r="KT33" s="9"/>
      <c r="KU33" s="40"/>
      <c r="KV33" s="14"/>
    </row>
    <row r="34" spans="1:308" x14ac:dyDescent="0.2">
      <c r="A34" s="74">
        <v>4</v>
      </c>
      <c r="B34" s="40" t="s">
        <v>97</v>
      </c>
      <c r="C34" s="11" t="s">
        <v>98</v>
      </c>
      <c r="E34" s="8"/>
      <c r="F34" s="9">
        <v>0</v>
      </c>
      <c r="G34" s="8"/>
      <c r="H34" s="9">
        <v>0</v>
      </c>
      <c r="I34" s="8"/>
      <c r="J34" s="9">
        <v>0</v>
      </c>
      <c r="K34" s="9"/>
      <c r="L34" s="9">
        <v>0</v>
      </c>
      <c r="M34" s="9"/>
      <c r="N34" s="9">
        <v>0</v>
      </c>
      <c r="O34" s="9"/>
      <c r="P34" s="9">
        <v>0</v>
      </c>
      <c r="Q34" s="9"/>
      <c r="R34" s="9">
        <v>0</v>
      </c>
      <c r="S34" s="9"/>
      <c r="T34" s="9">
        <v>0</v>
      </c>
      <c r="U34" s="9"/>
      <c r="V34" s="9">
        <v>0</v>
      </c>
      <c r="W34" s="9"/>
      <c r="X34" s="9">
        <v>0</v>
      </c>
      <c r="Y34" s="31">
        <f t="shared" si="1"/>
        <v>0</v>
      </c>
      <c r="Z34" s="9">
        <v>0</v>
      </c>
      <c r="AA34" s="8"/>
      <c r="AB34" s="9">
        <v>0</v>
      </c>
      <c r="AC34" s="8"/>
      <c r="AD34" s="9">
        <v>0</v>
      </c>
      <c r="AE34" s="9"/>
      <c r="AF34" s="9">
        <v>0</v>
      </c>
      <c r="AG34" s="9"/>
      <c r="AH34" s="9">
        <v>0</v>
      </c>
      <c r="AI34" s="9"/>
      <c r="AJ34" s="9">
        <v>0</v>
      </c>
      <c r="AK34" s="9"/>
      <c r="AL34" s="9">
        <v>0</v>
      </c>
      <c r="AM34" s="9"/>
      <c r="AN34" s="9">
        <v>0</v>
      </c>
      <c r="AO34" s="9"/>
      <c r="AP34" s="9">
        <v>0</v>
      </c>
      <c r="AQ34" s="9"/>
      <c r="AR34" s="9">
        <v>0</v>
      </c>
      <c r="AS34" s="9"/>
      <c r="AT34" s="9">
        <v>0</v>
      </c>
      <c r="AU34" s="9"/>
      <c r="AV34" s="31">
        <f t="shared" si="3"/>
        <v>0</v>
      </c>
      <c r="AW34" s="9">
        <v>0</v>
      </c>
      <c r="AX34" s="8"/>
      <c r="AY34" s="9">
        <v>0</v>
      </c>
      <c r="AZ34" s="9"/>
      <c r="BA34" s="9">
        <v>0</v>
      </c>
      <c r="BB34" s="9"/>
      <c r="BC34" s="9">
        <v>0</v>
      </c>
      <c r="BD34" s="9"/>
      <c r="BE34" s="9">
        <v>0</v>
      </c>
      <c r="BF34" s="9"/>
      <c r="BG34" s="9">
        <v>0</v>
      </c>
      <c r="BH34" s="9"/>
      <c r="BI34" s="9">
        <v>0</v>
      </c>
      <c r="BJ34" s="9"/>
      <c r="BK34" s="9">
        <v>0</v>
      </c>
      <c r="BL34" s="9"/>
      <c r="BM34" s="9">
        <v>0</v>
      </c>
      <c r="BN34" s="9"/>
      <c r="BO34" s="9">
        <v>0</v>
      </c>
      <c r="BP34" s="8"/>
      <c r="BQ34" s="31">
        <f t="shared" si="4"/>
        <v>0</v>
      </c>
      <c r="BR34" s="9">
        <v>0</v>
      </c>
      <c r="BS34" s="8"/>
      <c r="BT34" s="9">
        <v>0</v>
      </c>
      <c r="BU34" s="9"/>
      <c r="BV34" s="9">
        <v>0</v>
      </c>
      <c r="BW34" s="9"/>
      <c r="BX34" s="9">
        <v>0</v>
      </c>
      <c r="BY34" s="9"/>
      <c r="BZ34" s="9">
        <v>0</v>
      </c>
      <c r="CA34" s="9"/>
      <c r="CB34" s="9">
        <v>0</v>
      </c>
      <c r="CC34" s="9"/>
      <c r="CD34" s="9">
        <v>0</v>
      </c>
      <c r="CE34" s="9"/>
      <c r="CF34" s="9">
        <v>0</v>
      </c>
      <c r="CG34" s="9"/>
      <c r="CH34" s="9">
        <v>0</v>
      </c>
      <c r="CI34" s="9"/>
      <c r="CJ34" s="9">
        <v>0</v>
      </c>
      <c r="CK34" s="8"/>
      <c r="CL34" s="31">
        <f t="shared" si="6"/>
        <v>0</v>
      </c>
      <c r="CM34" s="9">
        <v>0</v>
      </c>
      <c r="CN34" s="8"/>
      <c r="CO34" s="9">
        <v>0</v>
      </c>
      <c r="CP34" s="9"/>
      <c r="CQ34" s="9">
        <v>0</v>
      </c>
      <c r="CR34" s="9"/>
      <c r="CS34" s="9">
        <v>0</v>
      </c>
      <c r="CT34" s="9"/>
      <c r="CU34" s="9">
        <v>0</v>
      </c>
      <c r="CV34" s="9"/>
      <c r="CW34" s="9">
        <v>0</v>
      </c>
      <c r="CX34" s="9"/>
      <c r="CY34" s="9">
        <v>0</v>
      </c>
      <c r="CZ34" s="9"/>
      <c r="DA34" s="9">
        <v>0</v>
      </c>
      <c r="DB34" s="9"/>
      <c r="DC34" s="9">
        <v>0</v>
      </c>
      <c r="DD34" s="9"/>
      <c r="DE34" s="9">
        <v>0</v>
      </c>
      <c r="DF34" s="8"/>
      <c r="DG34" s="31">
        <f t="shared" si="8"/>
        <v>0</v>
      </c>
      <c r="DH34" s="9">
        <v>0</v>
      </c>
      <c r="DI34" s="8"/>
      <c r="DJ34" s="9">
        <v>0</v>
      </c>
      <c r="DK34" s="9"/>
      <c r="DL34" s="9">
        <v>0</v>
      </c>
      <c r="DM34" s="9"/>
      <c r="DN34" s="9">
        <v>0</v>
      </c>
      <c r="DO34" s="9"/>
      <c r="DP34" s="9">
        <v>0</v>
      </c>
      <c r="DQ34" s="9"/>
      <c r="DR34" s="9">
        <v>0</v>
      </c>
      <c r="DS34" s="9"/>
      <c r="DT34" s="9">
        <v>0</v>
      </c>
      <c r="DU34" s="9"/>
      <c r="DV34" s="9">
        <v>0</v>
      </c>
      <c r="DW34" s="9"/>
      <c r="DX34" s="9">
        <v>0</v>
      </c>
      <c r="DY34" s="8"/>
      <c r="DZ34" s="9">
        <v>0</v>
      </c>
      <c r="EA34" s="9"/>
      <c r="EB34" s="9">
        <v>0</v>
      </c>
      <c r="EC34" s="9"/>
      <c r="ED34" s="31">
        <f t="shared" si="10"/>
        <v>0</v>
      </c>
      <c r="EE34" s="9">
        <v>0</v>
      </c>
      <c r="EF34" s="8"/>
      <c r="EG34" s="9">
        <v>0</v>
      </c>
      <c r="EH34" s="9"/>
      <c r="EI34" s="9">
        <v>0</v>
      </c>
      <c r="EJ34" s="9"/>
      <c r="EK34" s="9">
        <v>0</v>
      </c>
      <c r="EL34" s="9"/>
      <c r="EM34" s="9">
        <v>0</v>
      </c>
      <c r="EN34" s="9"/>
      <c r="EO34" s="9">
        <v>0</v>
      </c>
      <c r="EP34" s="9"/>
      <c r="EQ34" s="9">
        <v>0</v>
      </c>
      <c r="ER34" s="9"/>
      <c r="ES34" s="9">
        <v>0</v>
      </c>
      <c r="ET34" s="9"/>
      <c r="EU34" s="9">
        <v>0</v>
      </c>
      <c r="EV34" s="9"/>
      <c r="EW34" s="9">
        <v>0</v>
      </c>
      <c r="EX34" s="9"/>
      <c r="EY34" s="9">
        <v>0</v>
      </c>
      <c r="EZ34" s="31">
        <f t="shared" si="12"/>
        <v>0</v>
      </c>
      <c r="FA34" s="9">
        <v>0</v>
      </c>
      <c r="FB34" s="8"/>
      <c r="FC34" s="9">
        <v>0</v>
      </c>
      <c r="FD34" s="8"/>
      <c r="FE34" s="9">
        <v>0</v>
      </c>
      <c r="FF34" s="9"/>
      <c r="FG34" s="9">
        <v>0</v>
      </c>
      <c r="FH34" s="9"/>
      <c r="FI34" s="9">
        <v>0</v>
      </c>
      <c r="FJ34" s="9"/>
      <c r="FK34" s="9">
        <v>0</v>
      </c>
      <c r="FL34" s="9"/>
      <c r="FM34" s="9">
        <v>0</v>
      </c>
      <c r="FN34" s="9"/>
      <c r="FO34" s="9">
        <v>0</v>
      </c>
      <c r="FP34" s="9"/>
      <c r="FQ34" s="9">
        <v>0</v>
      </c>
      <c r="FR34" s="9"/>
      <c r="FS34" s="9">
        <v>0</v>
      </c>
      <c r="FT34" s="9"/>
      <c r="FU34" s="9">
        <v>0</v>
      </c>
      <c r="FV34" s="31">
        <f t="shared" si="14"/>
        <v>0</v>
      </c>
      <c r="FW34" s="9">
        <v>0</v>
      </c>
      <c r="FX34" s="8"/>
      <c r="FY34" s="9">
        <v>0</v>
      </c>
      <c r="FZ34" s="9"/>
      <c r="GA34" s="9">
        <v>0</v>
      </c>
      <c r="GB34" s="9"/>
      <c r="GC34" s="9">
        <v>0</v>
      </c>
      <c r="GD34" s="9"/>
      <c r="GE34" s="9">
        <v>0</v>
      </c>
      <c r="GF34" s="9"/>
      <c r="GG34" s="9">
        <v>0</v>
      </c>
      <c r="GH34" s="9"/>
      <c r="GI34" s="9">
        <v>0</v>
      </c>
      <c r="GJ34" s="9"/>
      <c r="GK34" s="9">
        <v>0</v>
      </c>
      <c r="GL34" s="9"/>
      <c r="GM34" s="9">
        <v>0</v>
      </c>
      <c r="GN34" s="9"/>
      <c r="GO34" s="9">
        <v>0</v>
      </c>
      <c r="GP34" s="9"/>
      <c r="GQ34" s="9">
        <v>0</v>
      </c>
      <c r="GR34" s="8"/>
      <c r="GS34" s="31">
        <f t="shared" si="16"/>
        <v>0</v>
      </c>
      <c r="GT34" s="9">
        <v>0</v>
      </c>
      <c r="GU34" s="8"/>
      <c r="GV34" s="9">
        <v>0</v>
      </c>
      <c r="GW34" s="8"/>
      <c r="GX34" s="9">
        <v>18.73</v>
      </c>
      <c r="GY34" s="9"/>
      <c r="GZ34" s="9">
        <v>0</v>
      </c>
      <c r="HA34" s="9"/>
      <c r="HB34" s="9">
        <v>0</v>
      </c>
      <c r="HC34" s="9"/>
      <c r="HD34" s="9">
        <v>0</v>
      </c>
      <c r="HE34" s="9"/>
      <c r="HF34" s="9">
        <v>0</v>
      </c>
      <c r="HG34" s="9"/>
      <c r="HH34" s="9">
        <v>0</v>
      </c>
      <c r="HI34" s="9"/>
      <c r="HJ34" s="9">
        <v>0</v>
      </c>
      <c r="HK34" s="9"/>
      <c r="HL34" s="9">
        <v>0</v>
      </c>
      <c r="HM34" s="9"/>
      <c r="HN34" s="9">
        <v>0</v>
      </c>
      <c r="HO34" s="8"/>
      <c r="HP34" s="31">
        <f t="shared" si="18"/>
        <v>18.73</v>
      </c>
      <c r="HQ34" s="9">
        <v>0</v>
      </c>
      <c r="HR34" s="8"/>
      <c r="HS34" s="9">
        <v>0</v>
      </c>
      <c r="HT34" s="8"/>
      <c r="HU34" s="9">
        <v>0</v>
      </c>
      <c r="HV34" s="9"/>
      <c r="HW34" s="9">
        <v>0</v>
      </c>
      <c r="HX34" s="9"/>
      <c r="HY34" s="9">
        <v>0</v>
      </c>
      <c r="HZ34" s="9"/>
      <c r="IA34" s="9">
        <v>0</v>
      </c>
      <c r="IB34" s="9"/>
      <c r="IC34" s="9">
        <v>0</v>
      </c>
      <c r="ID34" s="9"/>
      <c r="IE34" s="9">
        <v>0</v>
      </c>
      <c r="IF34" s="9"/>
      <c r="IG34" s="9">
        <v>0</v>
      </c>
      <c r="IH34" s="9"/>
      <c r="II34" s="9">
        <v>0</v>
      </c>
      <c r="IJ34" s="9"/>
      <c r="IK34" s="9">
        <v>0</v>
      </c>
      <c r="IL34" s="9"/>
      <c r="IM34" s="9">
        <v>0</v>
      </c>
      <c r="IN34" s="9"/>
      <c r="IO34" s="31">
        <f t="shared" si="31"/>
        <v>0</v>
      </c>
      <c r="IP34" s="9">
        <v>0</v>
      </c>
      <c r="IQ34" s="8"/>
      <c r="IR34" s="9">
        <v>0</v>
      </c>
      <c r="IS34" s="8"/>
      <c r="IT34" s="9">
        <v>-18.73</v>
      </c>
      <c r="IU34" s="9"/>
      <c r="IV34" s="9">
        <v>0</v>
      </c>
      <c r="IW34" s="9"/>
      <c r="IX34" s="9">
        <v>0</v>
      </c>
      <c r="IY34" s="9"/>
      <c r="IZ34" s="9">
        <v>0</v>
      </c>
      <c r="JA34" s="9"/>
      <c r="JB34" s="9">
        <v>0</v>
      </c>
      <c r="JC34" s="9"/>
      <c r="JD34" s="9">
        <v>0</v>
      </c>
      <c r="JE34" s="9"/>
      <c r="JF34" s="9">
        <v>0</v>
      </c>
      <c r="JG34" s="9"/>
      <c r="JH34" s="9">
        <v>0</v>
      </c>
      <c r="JI34" s="9"/>
      <c r="JJ34" s="9">
        <v>0</v>
      </c>
      <c r="JK34" s="9"/>
      <c r="JL34" s="9">
        <v>0</v>
      </c>
      <c r="JM34" s="9"/>
      <c r="JN34" s="31">
        <f>SUM(IP34:JL34)</f>
        <v>-18.73</v>
      </c>
      <c r="JO34" s="9">
        <v>0</v>
      </c>
      <c r="JP34" s="9"/>
      <c r="JQ34" s="9">
        <f t="shared" si="51"/>
        <v>0</v>
      </c>
      <c r="JR34" s="9"/>
      <c r="JS34" s="9">
        <f>P34+AL34+CB34+CW34+DR34+FK34+GG34+HD34+IC34+JB34+EO34</f>
        <v>0</v>
      </c>
      <c r="JT34" s="9"/>
      <c r="JU34" s="9">
        <f t="shared" si="40"/>
        <v>0</v>
      </c>
      <c r="JV34" s="9"/>
      <c r="JW34" s="72">
        <f t="shared" si="25"/>
        <v>0</v>
      </c>
      <c r="JX34" s="9"/>
      <c r="JY34" s="9">
        <f>F34+Z34+AW34+BR34+CM34+DH34+EE34+FA34+FW34+GT34+HQ34+IP34</f>
        <v>0</v>
      </c>
      <c r="JZ34" s="9"/>
      <c r="KA34" s="9">
        <f>H34+AB34+AY34+BT34+CO34+DJ34+EG34+FC34+FY34+GV34+HS34+IR34</f>
        <v>0</v>
      </c>
      <c r="KB34" s="9"/>
      <c r="KC34" s="9">
        <f>J34+AD34+BA34+BV34+CQ34+DL34+EI34+FE34+GA34+GX34+IT34+HU34</f>
        <v>0</v>
      </c>
      <c r="KD34" s="9"/>
      <c r="KE34" s="9">
        <f>L34+AH34+BC34+BX34+CS34+DN34+EK34+FG34+GC34+GZ34+HY34+IX34</f>
        <v>0</v>
      </c>
      <c r="KF34" s="9"/>
      <c r="KG34" s="9">
        <f t="shared" si="52"/>
        <v>0</v>
      </c>
      <c r="KH34" s="9"/>
      <c r="KI34" s="9">
        <f t="shared" si="53"/>
        <v>0</v>
      </c>
      <c r="KJ34" s="9"/>
      <c r="KK34" s="9">
        <f t="shared" si="54"/>
        <v>0</v>
      </c>
      <c r="KL34" s="9"/>
      <c r="KM34" s="9">
        <f t="shared" si="55"/>
        <v>0</v>
      </c>
      <c r="KN34" s="9"/>
      <c r="KO34" s="9">
        <f t="shared" si="49"/>
        <v>0</v>
      </c>
      <c r="KP34" s="9"/>
      <c r="KQ34" s="31">
        <f t="shared" si="37"/>
        <v>0</v>
      </c>
      <c r="KR34" s="9"/>
      <c r="KS34" s="31">
        <v>0</v>
      </c>
      <c r="KT34" s="9"/>
      <c r="KU34" s="76"/>
      <c r="KV34" s="14"/>
    </row>
    <row r="35" spans="1:308" x14ac:dyDescent="0.2">
      <c r="E35" s="19"/>
      <c r="F35" s="10">
        <f>ROUND(F12+F16+F22+F30,2)</f>
        <v>1078525.3400000001</v>
      </c>
      <c r="G35" s="19"/>
      <c r="H35" s="10">
        <f>ROUND(H12+H16+H22+H30,2)</f>
        <v>50059.95</v>
      </c>
      <c r="I35" s="19"/>
      <c r="J35" s="10">
        <f>ROUND(J12+J16+J22+J30,2)</f>
        <v>1784485.27</v>
      </c>
      <c r="K35" s="9"/>
      <c r="L35" s="10">
        <f>ROUND(L12+L16+L22+L30,2)</f>
        <v>470807.35</v>
      </c>
      <c r="M35" s="9"/>
      <c r="N35" s="10">
        <f>ROUND(N12+N16+N22+N30,2)</f>
        <v>0</v>
      </c>
      <c r="O35" s="9"/>
      <c r="P35" s="10">
        <f>ROUND(P12+P16+P22+P30,2)</f>
        <v>0</v>
      </c>
      <c r="Q35" s="9"/>
      <c r="R35" s="10">
        <f>ROUND(R12+R16+R22+R30,2)</f>
        <v>0</v>
      </c>
      <c r="S35" s="9"/>
      <c r="T35" s="10">
        <f>ROUND(T12+T16+T22+T30,2)</f>
        <v>16368.79</v>
      </c>
      <c r="U35" s="9"/>
      <c r="V35" s="10">
        <f>ROUND(V12+V16+V22+V30,2)</f>
        <v>0</v>
      </c>
      <c r="W35" s="9"/>
      <c r="X35" s="10">
        <f>ROUND(X12+X16+X22+X30,2)</f>
        <v>248.37</v>
      </c>
      <c r="Y35" s="10">
        <f>ROUND(Y12+Y16+Y22+Y30,2)</f>
        <v>3400495.07</v>
      </c>
      <c r="Z35" s="10">
        <f>ROUND(Z12+Z16+Z22+Z30,2)</f>
        <v>289839.19</v>
      </c>
      <c r="AA35" s="19"/>
      <c r="AB35" s="10">
        <f>ROUND(AB12+AB16+AB22+AB30,2)</f>
        <v>17551.900000000001</v>
      </c>
      <c r="AC35" s="19"/>
      <c r="AD35" s="10">
        <f>ROUND(AD12+AD16+AD22+AD30,2)</f>
        <v>2073840.54</v>
      </c>
      <c r="AE35" s="9"/>
      <c r="AF35" s="10">
        <f>ROUND(AF12+AF16+AF22+AF30,2)</f>
        <v>0</v>
      </c>
      <c r="AG35" s="9"/>
      <c r="AH35" s="10">
        <f>ROUND(AH12+AH16+AH22+AH30,2)</f>
        <v>562584.46</v>
      </c>
      <c r="AI35" s="9"/>
      <c r="AJ35" s="10">
        <f>ROUND(AJ12+AJ16+AJ22+AJ30,2)</f>
        <v>0</v>
      </c>
      <c r="AK35" s="9"/>
      <c r="AL35" s="10">
        <f>ROUND(AL12+AL16+AL22+AL30,2)</f>
        <v>0</v>
      </c>
      <c r="AM35" s="9"/>
      <c r="AN35" s="10">
        <f>ROUND(AN12+AN16+AN22+AN30,2)</f>
        <v>904.32</v>
      </c>
      <c r="AO35" s="9"/>
      <c r="AP35" s="10">
        <f>ROUND(AP12+AP16+AP22+AP30,2)</f>
        <v>18928.79</v>
      </c>
      <c r="AQ35" s="9"/>
      <c r="AR35" s="10">
        <f>ROUND(AR12+AR16+AR22+AR30,2)</f>
        <v>0</v>
      </c>
      <c r="AS35" s="9"/>
      <c r="AT35" s="10">
        <f>ROUND(AT12+AT16+AT22+AT30,2)</f>
        <v>114.55</v>
      </c>
      <c r="AU35" s="9"/>
      <c r="AV35" s="10">
        <f>ROUND(AV12+AV16+AV22+AV30,2)</f>
        <v>2963763.75</v>
      </c>
      <c r="AW35" s="10">
        <f>ROUND(AW12+AW16+AW22+AW30,2)</f>
        <v>16149.7</v>
      </c>
      <c r="AX35" s="19"/>
      <c r="AY35" s="10">
        <f>ROUND(AY12+AY16+AY22+AY30,2)</f>
        <v>364575.2</v>
      </c>
      <c r="AZ35" s="9"/>
      <c r="BA35" s="10">
        <f>ROUND(BA12+BA16+BA22+BA30,2)</f>
        <v>2018507.47</v>
      </c>
      <c r="BB35" s="9"/>
      <c r="BC35" s="10">
        <f>ROUND(BC12+BC16+BC22+BC30,2)</f>
        <v>2437819.5499999998</v>
      </c>
      <c r="BD35" s="9"/>
      <c r="BE35" s="10">
        <f>ROUND(BE12+BE16+BE22+BE30,2)</f>
        <v>0</v>
      </c>
      <c r="BF35" s="9"/>
      <c r="BG35" s="10">
        <f>ROUND(BG12+BG16+BG22+BG30,2)</f>
        <v>0</v>
      </c>
      <c r="BH35" s="9"/>
      <c r="BI35" s="10">
        <f>ROUND(BI12+BI16+BI22+BI30,2)</f>
        <v>2799.58</v>
      </c>
      <c r="BJ35" s="9"/>
      <c r="BK35" s="10">
        <f>ROUND(BK12+BK16+BK22+BK30,2)</f>
        <v>134376.38</v>
      </c>
      <c r="BL35" s="9"/>
      <c r="BM35" s="10">
        <f>ROUND(BM12+BM16+BM22+BM30,2)</f>
        <v>0</v>
      </c>
      <c r="BN35" s="9"/>
      <c r="BO35" s="10">
        <f>ROUND(BO12+BO16+BO22+BO30,2)</f>
        <v>324.25</v>
      </c>
      <c r="BP35" s="19"/>
      <c r="BQ35" s="10">
        <f>ROUND(BQ12+BQ16+BQ22+BQ30,2)</f>
        <v>4974552.13</v>
      </c>
      <c r="BR35" s="10">
        <f>ROUND(BR12+BR16+BR22+BR30,2)</f>
        <v>-201483.98</v>
      </c>
      <c r="BS35" s="19"/>
      <c r="BT35" s="10">
        <f>ROUND(BT12+BT16+BT22+BT30,2)</f>
        <v>10169.5</v>
      </c>
      <c r="BU35" s="9"/>
      <c r="BV35" s="10">
        <f>ROUND(BV12+BV16+BV22+BV30,2)</f>
        <v>2047260.32</v>
      </c>
      <c r="BW35" s="9"/>
      <c r="BX35" s="10">
        <f>ROUND(BX12+BX16+BX22+BX30,2)</f>
        <v>156647.93</v>
      </c>
      <c r="BY35" s="9"/>
      <c r="BZ35" s="10">
        <f>ROUND(BZ12+BZ16+BZ22+BZ30,2)</f>
        <v>255349.33</v>
      </c>
      <c r="CA35" s="9"/>
      <c r="CB35" s="10">
        <f>ROUND(CB12+CB16+CB22+CB30,2)</f>
        <v>0</v>
      </c>
      <c r="CC35" s="9"/>
      <c r="CD35" s="10">
        <f>ROUND(CD12+CD16+CD22+CD30,2)</f>
        <v>2689.58</v>
      </c>
      <c r="CE35" s="9"/>
      <c r="CF35" s="10">
        <f>ROUND(CF12+CF16+CF22+CF30,2)</f>
        <v>206.2</v>
      </c>
      <c r="CG35" s="9"/>
      <c r="CH35" s="10">
        <f>ROUND(CH12+CH16+CH22+CH30,2)</f>
        <v>0</v>
      </c>
      <c r="CI35" s="9"/>
      <c r="CJ35" s="10">
        <f>ROUND(CJ12+CJ16+CJ22+CJ30,2)</f>
        <v>-206870.08</v>
      </c>
      <c r="CK35" s="19"/>
      <c r="CL35" s="10">
        <f>ROUND(CL12+CL16+CL22+CL30,2)</f>
        <v>2063968.8</v>
      </c>
      <c r="CM35" s="10">
        <f>ROUND(CM12+CM16+CM22+CM30,2)</f>
        <v>-26049.54</v>
      </c>
      <c r="CN35" s="19"/>
      <c r="CO35" s="10">
        <f>ROUND(CO12+CO16+CO22+CO30,2)</f>
        <v>537422.61</v>
      </c>
      <c r="CP35" s="9"/>
      <c r="CQ35" s="10">
        <f>ROUND(CQ12+CQ16+CQ22+CQ30,2)</f>
        <v>2378540.42</v>
      </c>
      <c r="CR35" s="9"/>
      <c r="CS35" s="10">
        <f>ROUND(CS12+CS16+CS22+CS30,2)</f>
        <v>19138.48</v>
      </c>
      <c r="CT35" s="9"/>
      <c r="CU35" s="10">
        <f>ROUND(CU12+CU16+CU22+CU30,2)</f>
        <v>376839.53</v>
      </c>
      <c r="CV35" s="9"/>
      <c r="CW35" s="10">
        <f>ROUND(CW12+CW16+CW22+CW30,2)</f>
        <v>131714.21</v>
      </c>
      <c r="CX35" s="9"/>
      <c r="CY35" s="10">
        <f>ROUND(CY12+CY16+CY22+CY30,2)</f>
        <v>2692.46</v>
      </c>
      <c r="CZ35" s="9"/>
      <c r="DA35" s="10">
        <f>ROUND(DA12+DA16+DA22+DA30,2)</f>
        <v>0</v>
      </c>
      <c r="DB35" s="9"/>
      <c r="DC35" s="10">
        <f>ROUND(DC12+DC16+DC22+DC30,2)</f>
        <v>22415.87</v>
      </c>
      <c r="DD35" s="9"/>
      <c r="DE35" s="10">
        <f>ROUND(DE12+DE16+DE22+DE30,2)</f>
        <v>67864.070000000007</v>
      </c>
      <c r="DF35" s="19"/>
      <c r="DG35" s="10">
        <f>ROUND(DG12+DG16+DG22+DG30,2)</f>
        <v>3510578.11</v>
      </c>
      <c r="DH35" s="10">
        <f>ROUND(DH12+DH16+DH22+DH30,2)</f>
        <v>106391.03999999999</v>
      </c>
      <c r="DI35" s="19"/>
      <c r="DJ35" s="10">
        <f>ROUND(DJ12+DJ16+DJ22+DJ30,2)</f>
        <v>9371.3700000000008</v>
      </c>
      <c r="DK35" s="9"/>
      <c r="DL35" s="10">
        <f>ROUND(DL12+DL16+DL22+DL30,2)</f>
        <v>3005512.42</v>
      </c>
      <c r="DM35" s="9"/>
      <c r="DN35" s="10">
        <f>ROUND(DN12+DN16+DN22+DN30,2)</f>
        <v>8023.28</v>
      </c>
      <c r="DO35" s="9"/>
      <c r="DP35" s="10">
        <f>ROUND(DP12+DP16+DP22+DP30,2)</f>
        <v>296719.3</v>
      </c>
      <c r="DQ35" s="9"/>
      <c r="DR35" s="10">
        <f>ROUND(DR12+DR16+DR22+DR30,2)</f>
        <v>262135.53</v>
      </c>
      <c r="DS35" s="9"/>
      <c r="DT35" s="10">
        <f>ROUND(DT12+DT16+DT22+DT30,2)</f>
        <v>2914.46</v>
      </c>
      <c r="DU35" s="9"/>
      <c r="DV35" s="10">
        <f>ROUND(DV12+DV16+DV22+DV30,2)</f>
        <v>42</v>
      </c>
      <c r="DW35" s="9"/>
      <c r="DX35" s="10">
        <f>ROUND(DX12+DX16+DX22+DX30,2)</f>
        <v>1100</v>
      </c>
      <c r="DY35" s="19"/>
      <c r="DZ35" s="10">
        <f>ROUND(DZ12+DZ16+DZ22+DZ30,2)</f>
        <v>0</v>
      </c>
      <c r="EA35" s="9"/>
      <c r="EB35" s="10">
        <f>ROUND(EB12+EB16+EB22+EB30,2)</f>
        <v>67860.72</v>
      </c>
      <c r="EC35" s="9"/>
      <c r="ED35" s="10">
        <f>ROUND(ED12+ED16+ED22+ED30,2)</f>
        <v>3760070.12</v>
      </c>
      <c r="EE35" s="10">
        <f>ROUND(EE12+EE16+EE22+EE30,2)</f>
        <v>65725.37</v>
      </c>
      <c r="EF35" s="19"/>
      <c r="EG35" s="10">
        <f>ROUND(EG12+EG16+EG22+EG30,2)</f>
        <v>62.35</v>
      </c>
      <c r="EH35" s="9"/>
      <c r="EI35" s="10">
        <f>ROUND(EI12+EI16+EI22+EI30,2)</f>
        <v>3456422.36</v>
      </c>
      <c r="EJ35" s="9"/>
      <c r="EK35" s="10">
        <f>ROUND(EK12+EK16+EK22+EK30,2)</f>
        <v>0</v>
      </c>
      <c r="EL35" s="9"/>
      <c r="EM35" s="10">
        <f>ROUND(EM12+EM16+EM22+EM30,2)</f>
        <v>315928</v>
      </c>
      <c r="EN35" s="9"/>
      <c r="EO35" s="10">
        <f>ROUND(EO12+EO16+EO22+EO30,2)</f>
        <v>256000</v>
      </c>
      <c r="EP35" s="9"/>
      <c r="EQ35" s="10">
        <f>ROUND(EQ12+EQ16+EQ22+EQ30,2)</f>
        <v>3427.04</v>
      </c>
      <c r="ER35" s="9"/>
      <c r="ES35" s="10">
        <f>ES12+ES16+ES22+ES30</f>
        <v>60</v>
      </c>
      <c r="ET35" s="9"/>
      <c r="EU35" s="10">
        <f>EU12+EU16+EU22+EU30</f>
        <v>19668.79</v>
      </c>
      <c r="EV35" s="9"/>
      <c r="EW35" s="10">
        <f>ROUND(EW12+EW16+EW22+EW30,2)</f>
        <v>0</v>
      </c>
      <c r="EX35" s="9"/>
      <c r="EY35" s="10">
        <f>ROUND(EY12+EY16+EY22+EY30,2)</f>
        <v>153</v>
      </c>
      <c r="EZ35" s="10">
        <f>ROUND(EZ12+EZ16+EZ22+EZ30,2)</f>
        <v>4117446.91</v>
      </c>
      <c r="FA35" s="10">
        <f>ROUND(FA12+FA16+FA22+FA30,2)</f>
        <v>78368.61</v>
      </c>
      <c r="FB35" s="19"/>
      <c r="FC35" s="10">
        <f>ROUND(FC12+FC16+FC22+FC30,2)</f>
        <v>27505.4</v>
      </c>
      <c r="FD35" s="19"/>
      <c r="FE35" s="10">
        <f>ROUND(FE12+FE16+FE22+FE30,2)</f>
        <v>2863818.36</v>
      </c>
      <c r="FF35" s="9"/>
      <c r="FG35" s="10">
        <f>ROUND(FG12+FG16+FG22+FG30,2)</f>
        <v>0</v>
      </c>
      <c r="FH35" s="9"/>
      <c r="FI35" s="10">
        <f>ROUND(FI12+FI16+FI22+FI30,2)</f>
        <v>513830.47</v>
      </c>
      <c r="FJ35" s="9"/>
      <c r="FK35" s="10">
        <f>ROUND(FK12+FK16+FK22+FK30,2)</f>
        <v>50300</v>
      </c>
      <c r="FL35" s="9"/>
      <c r="FM35" s="10">
        <f>ROUND(FM12+FM16+FM22+FM30,2)</f>
        <v>8914.4599999999991</v>
      </c>
      <c r="FN35" s="9"/>
      <c r="FO35" s="10">
        <f>ROUND(FO12+FO16+FO22+FO30,2)</f>
        <v>30</v>
      </c>
      <c r="FP35" s="9"/>
      <c r="FQ35" s="10">
        <f>ROUND(FQ12+FQ16+FQ22+FQ30,2)</f>
        <v>85771.04</v>
      </c>
      <c r="FR35" s="9"/>
      <c r="FS35" s="10">
        <f>ROUND(FS12+FS16+FS22+FS30,2)</f>
        <v>9761.08</v>
      </c>
      <c r="FT35" s="9"/>
      <c r="FU35" s="10">
        <f>ROUND(FU12+FU16+FU22+FU30,2)</f>
        <v>153</v>
      </c>
      <c r="FV35" s="10">
        <f>ROUND(FV12+FV16+FV22+FV30,2)</f>
        <v>3638452.42</v>
      </c>
      <c r="FW35" s="10">
        <f>ROUND(FW12+FW16+FW22+FW30,2)</f>
        <v>72750.61</v>
      </c>
      <c r="FX35" s="19"/>
      <c r="FY35" s="10">
        <f>ROUND(FY12+FY16+FY22+FY30,2)</f>
        <v>239331.97</v>
      </c>
      <c r="FZ35" s="9"/>
      <c r="GA35" s="10">
        <f>ROUND(GA12+GA16+GA22+GA30,2)</f>
        <v>2639450.0499999998</v>
      </c>
      <c r="GB35" s="9"/>
      <c r="GC35" s="10">
        <f>ROUND(GC12+GC16+GC22+GC30,2)</f>
        <v>0</v>
      </c>
      <c r="GD35" s="9"/>
      <c r="GE35" s="10">
        <f>ROUND(GE12+GE16+GE22+GE30,2)</f>
        <v>601974.34</v>
      </c>
      <c r="GF35" s="9"/>
      <c r="GG35" s="10">
        <f>ROUND(GG12+GG16+GG22+GG30,2)</f>
        <v>149500</v>
      </c>
      <c r="GH35" s="9"/>
      <c r="GI35" s="10">
        <f>ROUND(GI12+GI16+GI22+GI30,2)</f>
        <v>8924.91</v>
      </c>
      <c r="GJ35" s="9"/>
      <c r="GK35" s="10">
        <f>ROUND(GK12+GK16+GK22+GK30,2)</f>
        <v>9715</v>
      </c>
      <c r="GL35" s="9"/>
      <c r="GM35" s="10">
        <f>ROUND(GM12+GM16+GM22+GM30,2)</f>
        <v>77071.789999999994</v>
      </c>
      <c r="GN35" s="9"/>
      <c r="GO35" s="10">
        <f>ROUND(GO12+GO16+GO22+GO30,2)</f>
        <v>6376.16</v>
      </c>
      <c r="GP35" s="9"/>
      <c r="GQ35" s="10">
        <f>ROUND(GQ12+GQ16+GQ22+GQ30,2)</f>
        <v>293015.90999999997</v>
      </c>
      <c r="GR35" s="19"/>
      <c r="GS35" s="10">
        <f>ROUND(GS12+GS16+GS22+GS30,2)</f>
        <v>4098110.74</v>
      </c>
      <c r="GT35" s="10">
        <f>ROUND(GT12+GT16+GT22+GT30,2)</f>
        <v>85497.03</v>
      </c>
      <c r="GU35" s="19"/>
      <c r="GV35" s="10">
        <f>ROUND(GV12+GV16+GV22+GV30,2)</f>
        <v>6322.11</v>
      </c>
      <c r="GW35" s="19"/>
      <c r="GX35" s="10">
        <f>ROUND(GX12+GX16+GX22+GX30,2)</f>
        <v>2673560.6</v>
      </c>
      <c r="GY35" s="9"/>
      <c r="GZ35" s="10">
        <f>ROUND(GZ12+GZ16+GZ22+GZ30,2)</f>
        <v>0</v>
      </c>
      <c r="HA35" s="9"/>
      <c r="HB35" s="10">
        <f>ROUND(HB12+HB16+HB22+HB30,2)</f>
        <v>737213.48</v>
      </c>
      <c r="HC35" s="9"/>
      <c r="HD35" s="10">
        <f>ROUND(HD12+HD16+HD22+HD30,2)</f>
        <v>241549.74</v>
      </c>
      <c r="HE35" s="9"/>
      <c r="HF35" s="10">
        <f>ROUND(HF12+HF16+HF22+HF30,2)</f>
        <v>8301.09</v>
      </c>
      <c r="HG35" s="9"/>
      <c r="HH35" s="10">
        <f>ROUND(HH12+HH16+HH22+HH30,2)</f>
        <v>56594.66</v>
      </c>
      <c r="HI35" s="9"/>
      <c r="HJ35" s="10">
        <f>ROUND(HJ12+HJ16+HJ22+HJ30,2)</f>
        <v>-3245.63</v>
      </c>
      <c r="HK35" s="9"/>
      <c r="HL35" s="10">
        <f>ROUND(HL12+HL16+HL22+HL30,2)</f>
        <v>0.5</v>
      </c>
      <c r="HM35" s="9"/>
      <c r="HN35" s="10">
        <f>ROUND(HN12+HN16+HN22+HN30,2)</f>
        <v>153</v>
      </c>
      <c r="HO35" s="19"/>
      <c r="HP35" s="10">
        <f>ROUND(HP12+HP16+HP22+HP30,2)</f>
        <v>3805946.58</v>
      </c>
      <c r="HQ35" s="10">
        <f>ROUND(HQ12+HQ16+HQ22+HQ30,2)</f>
        <v>66236.11</v>
      </c>
      <c r="HR35" s="19"/>
      <c r="HS35" s="10">
        <f>ROUND(HS12+HS16+HS22+HS30,2)</f>
        <v>14168.16</v>
      </c>
      <c r="HT35" s="19"/>
      <c r="HU35" s="10">
        <f>ROUND(HU12+HU16+HU22+HU30,2)</f>
        <v>3140779.39</v>
      </c>
      <c r="HV35" s="9"/>
      <c r="HW35" s="10">
        <f>ROUND(HW12+HW16+HW22+HW30,2)</f>
        <v>0</v>
      </c>
      <c r="HX35" s="9"/>
      <c r="HY35" s="10">
        <f>ROUND(HY12+HY16+HY22+HY30,2)</f>
        <v>0</v>
      </c>
      <c r="HZ35" s="9"/>
      <c r="IA35" s="10">
        <f>ROUND(IA12+IA16+IA22+IA30,2)</f>
        <v>630981.05000000005</v>
      </c>
      <c r="IB35" s="9"/>
      <c r="IC35" s="10">
        <f>ROUND(IC12+IC16+IC22+IC30,2)</f>
        <v>75500</v>
      </c>
      <c r="ID35" s="9"/>
      <c r="IE35" s="10">
        <f>ROUND(IE12+IE16+IE22+IE30,2)</f>
        <v>3541.94</v>
      </c>
      <c r="IF35" s="9"/>
      <c r="IG35" s="10">
        <f>ROUND(IG12+IG16+IG22+IG30,2)</f>
        <v>25505.88</v>
      </c>
      <c r="IH35" s="9"/>
      <c r="II35" s="10">
        <f>ROUND(II12+II16+II22+II30,2)</f>
        <v>0</v>
      </c>
      <c r="IJ35" s="9"/>
      <c r="IK35" s="10">
        <f>ROUND(IK12+IK16+IK22+IK30,2)</f>
        <v>0</v>
      </c>
      <c r="IL35" s="9"/>
      <c r="IM35" s="10">
        <f>ROUND(IM12+IM16+IM22+IM30,2)</f>
        <v>20899.63</v>
      </c>
      <c r="IN35" s="9"/>
      <c r="IO35" s="10">
        <f>ROUND(IO12+IO16+IO22+IO30,2)</f>
        <v>3977612.16</v>
      </c>
      <c r="IP35" s="10">
        <f>ROUND(IP12+IP16+IP22+IP30,2)</f>
        <v>140969.56</v>
      </c>
      <c r="IQ35" s="19"/>
      <c r="IR35" s="10">
        <f>ROUND(IR12+IR16+IR22+IR30,2)</f>
        <v>28775.4</v>
      </c>
      <c r="IS35" s="19"/>
      <c r="IT35" s="10">
        <f>ROUND(IT12+IT16+IT22+IT30,2)</f>
        <v>2701337.11</v>
      </c>
      <c r="IU35" s="9"/>
      <c r="IV35" s="10">
        <f>ROUND(IV12+IV16+IV22+IV30,2)</f>
        <v>153</v>
      </c>
      <c r="IW35" s="19"/>
      <c r="IX35" s="10">
        <f>ROUND(IX12+IX16+IX22+IX30,2)</f>
        <v>0</v>
      </c>
      <c r="IY35" s="9"/>
      <c r="IZ35" s="10">
        <f>ROUND(IZ12+IZ16+IZ22+IZ30,2)</f>
        <v>1131516.71</v>
      </c>
      <c r="JA35" s="9"/>
      <c r="JB35" s="10">
        <f>ROUND(JB12+JB16+JB22+JB30,2)</f>
        <v>81300</v>
      </c>
      <c r="JC35" s="9"/>
      <c r="JD35" s="10">
        <f>ROUND(JD12+JD16+JD22+JD30,2)</f>
        <v>31212.68</v>
      </c>
      <c r="JE35" s="9"/>
      <c r="JF35" s="10">
        <f>ROUND(JF12+JF16+JF22+JF30,2)</f>
        <v>84485.9</v>
      </c>
      <c r="JG35" s="9"/>
      <c r="JH35" s="10">
        <f>ROUND(JH12+JH16+JH22+JH30,2)</f>
        <v>0</v>
      </c>
      <c r="JI35" s="9"/>
      <c r="JJ35" s="10">
        <f>ROUND(JJ12+JJ16+JJ22+JJ30,2)</f>
        <v>0</v>
      </c>
      <c r="JK35" s="9"/>
      <c r="JL35" s="10">
        <f>ROUND(JL12+JL16+JL22+JL30,2)</f>
        <v>30464.42</v>
      </c>
      <c r="JM35" s="10"/>
      <c r="JN35" s="10">
        <f>ROUND(JN12+JN16+JN22+JN30,2)</f>
        <v>4230214.78</v>
      </c>
      <c r="JO35" s="10">
        <f>ROUND(JO12+JO16+JO22+JO30,2)</f>
        <v>975686.94</v>
      </c>
      <c r="JP35" s="9"/>
      <c r="JQ35" s="10">
        <f>ROUND(JQ12+JQ16+JQ22+JQ30,2)</f>
        <v>153</v>
      </c>
      <c r="JR35" s="9"/>
      <c r="JS35" s="10">
        <f>ROUND(JS12+JS16+JS22+JS30,2)</f>
        <v>1247999.48</v>
      </c>
      <c r="JT35" s="9"/>
      <c r="JU35" s="10">
        <f>ROUND(JU12+JU16+JU22+JU30,2)</f>
        <v>274380.84000000003</v>
      </c>
      <c r="JV35" s="10"/>
      <c r="JW35" s="34">
        <f>SUM(JO35:JV35)</f>
        <v>2498220.2599999998</v>
      </c>
      <c r="JX35" s="10"/>
      <c r="JY35" s="10">
        <f>ROUND(JY12+JY16+JY22+JY30,2)</f>
        <v>1772919.04</v>
      </c>
      <c r="JZ35" s="19"/>
      <c r="KA35" s="10">
        <f>ROUND(KA12+KA16+KA22+KA30,2)</f>
        <v>1305315.92</v>
      </c>
      <c r="KB35" s="19"/>
      <c r="KC35" s="10">
        <f>ROUND(KC12+KC16+KC22+KC30,2)</f>
        <v>29807827.370000001</v>
      </c>
      <c r="KD35" s="9"/>
      <c r="KE35" s="10">
        <f>ROUND(KE12+KE16+KE22+KE30,2)</f>
        <v>3655021.05</v>
      </c>
      <c r="KF35" s="9"/>
      <c r="KG35" s="10">
        <f>ROUND(KG12+KG16+KG22+KG30,2)</f>
        <v>4860352.21</v>
      </c>
      <c r="KH35" s="9"/>
      <c r="KI35" s="10">
        <f>ROUND(KI12+KI16+KI22+KI30,2)</f>
        <v>76322.52</v>
      </c>
      <c r="KJ35" s="9"/>
      <c r="KK35" s="10">
        <f>ROUND(KK12+KK16+KK22+KK30,2)</f>
        <v>176433.44</v>
      </c>
      <c r="KL35" s="9"/>
      <c r="KM35" s="10">
        <f>ROUND(KM12+KM16+KM22+KM30,2)</f>
        <v>350246.15</v>
      </c>
      <c r="KN35" s="9"/>
      <c r="KO35" s="10">
        <f>ROUND(KO12+KO16+KO22+KO30,2)</f>
        <v>38553.61</v>
      </c>
      <c r="KP35" s="9"/>
      <c r="KQ35" s="10">
        <f>ROUND(KQ12+KQ16+KQ22+KQ30,2)</f>
        <v>44541211.57</v>
      </c>
      <c r="KR35" s="19"/>
      <c r="KS35" s="10">
        <v>33964554.869999997</v>
      </c>
      <c r="KT35" s="9"/>
      <c r="KU35" s="9"/>
      <c r="KV35" s="14"/>
    </row>
    <row r="36" spans="1:308" x14ac:dyDescent="0.2">
      <c r="B36" s="12"/>
      <c r="C36" s="12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33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33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33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77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33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77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3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33"/>
      <c r="JO36" s="19"/>
      <c r="JP36" s="33"/>
      <c r="JQ36" s="33"/>
      <c r="JR36" s="33"/>
      <c r="JS36" s="33"/>
      <c r="JT36" s="33"/>
      <c r="JU36" s="19"/>
      <c r="JV36" s="33"/>
      <c r="JW36" s="72">
        <f t="shared" si="25"/>
        <v>0</v>
      </c>
      <c r="JX36" s="33"/>
      <c r="JY36" s="19"/>
      <c r="JZ36" s="19"/>
      <c r="KA36" s="19"/>
      <c r="KB36" s="19"/>
      <c r="KC36" s="33"/>
      <c r="KD36" s="33"/>
      <c r="KE36" s="33"/>
      <c r="KF36" s="33"/>
      <c r="KG36" s="33"/>
      <c r="KH36" s="33"/>
      <c r="KI36" s="78"/>
      <c r="KJ36" s="78"/>
      <c r="KK36" s="78"/>
      <c r="KL36" s="78"/>
      <c r="KM36" s="78"/>
      <c r="KN36" s="78"/>
      <c r="KO36" s="78"/>
      <c r="KP36" s="78"/>
      <c r="KQ36" s="79"/>
      <c r="KR36" s="19"/>
      <c r="KS36" s="77"/>
      <c r="KT36" s="23"/>
      <c r="KU36" s="23"/>
      <c r="KV36" s="14"/>
    </row>
    <row r="37" spans="1:308" x14ac:dyDescent="0.2">
      <c r="B37" s="12" t="s">
        <v>99</v>
      </c>
      <c r="C37" s="12" t="s">
        <v>100</v>
      </c>
      <c r="E37" s="19"/>
      <c r="F37" s="9"/>
      <c r="G37" s="19"/>
      <c r="H37" s="9"/>
      <c r="I37" s="1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9"/>
      <c r="Y37" s="8"/>
      <c r="Z37" s="9"/>
      <c r="AA37" s="19"/>
      <c r="AB37" s="9"/>
      <c r="AC37" s="1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8"/>
      <c r="AW37" s="9"/>
      <c r="AX37" s="1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19"/>
      <c r="BQ37" s="8"/>
      <c r="BR37" s="9"/>
      <c r="BS37" s="1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19"/>
      <c r="CL37" s="8"/>
      <c r="CM37" s="9"/>
      <c r="CN37" s="1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19"/>
      <c r="DG37" s="8"/>
      <c r="DH37" s="9"/>
      <c r="DI37" s="1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19"/>
      <c r="DZ37" s="19"/>
      <c r="EA37" s="19"/>
      <c r="EB37" s="19"/>
      <c r="EC37" s="19"/>
      <c r="ED37" s="8"/>
      <c r="EE37" s="9"/>
      <c r="EF37" s="1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8"/>
      <c r="FA37" s="9"/>
      <c r="FB37" s="19"/>
      <c r="FC37" s="9"/>
      <c r="FD37" s="1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8"/>
      <c r="FW37" s="9"/>
      <c r="FX37" s="1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19"/>
      <c r="GS37" s="8"/>
      <c r="GT37" s="9"/>
      <c r="GU37" s="19"/>
      <c r="GV37" s="9"/>
      <c r="GW37" s="1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19"/>
      <c r="HP37" s="33"/>
      <c r="HQ37" s="9"/>
      <c r="HR37" s="19"/>
      <c r="HS37" s="9"/>
      <c r="HT37" s="1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8"/>
      <c r="IP37" s="9"/>
      <c r="IQ37" s="19"/>
      <c r="IR37" s="9"/>
      <c r="IS37" s="1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8"/>
      <c r="JO37" s="9"/>
      <c r="JP37" s="8"/>
      <c r="JQ37" s="8"/>
      <c r="JR37" s="8"/>
      <c r="JS37" s="80"/>
      <c r="JT37" s="8"/>
      <c r="JU37" s="19"/>
      <c r="JV37" s="8"/>
      <c r="JW37" s="72">
        <f t="shared" si="25"/>
        <v>0</v>
      </c>
      <c r="JX37" s="8"/>
      <c r="JY37" s="80"/>
      <c r="JZ37" s="80"/>
      <c r="KA37" s="80"/>
      <c r="KB37" s="80"/>
      <c r="KC37" s="80"/>
      <c r="KD37" s="80"/>
      <c r="KE37" s="80"/>
      <c r="KF37" s="80"/>
      <c r="KG37" s="80"/>
      <c r="KH37" s="80"/>
      <c r="KI37" s="80"/>
      <c r="KJ37" s="80"/>
      <c r="KK37" s="80"/>
      <c r="KL37" s="80"/>
      <c r="KM37" s="80"/>
      <c r="KN37" s="80"/>
      <c r="KO37" s="80"/>
      <c r="KP37" s="80"/>
      <c r="KQ37" s="33"/>
      <c r="KR37" s="9"/>
      <c r="KS37" s="8"/>
      <c r="KT37" s="23"/>
      <c r="KU37" s="23"/>
      <c r="KV37" s="14"/>
    </row>
    <row r="38" spans="1:308" x14ac:dyDescent="0.2">
      <c r="A38" s="74"/>
      <c r="B38" s="12" t="s">
        <v>101</v>
      </c>
      <c r="C38" s="69" t="s">
        <v>102</v>
      </c>
      <c r="D38" s="22"/>
      <c r="E38" s="19"/>
      <c r="F38" s="72">
        <f>ROUND(SUM(F39:F45),2)</f>
        <v>0</v>
      </c>
      <c r="G38" s="30"/>
      <c r="H38" s="72">
        <f>ROUND(SUM(H39:H45),2)</f>
        <v>0</v>
      </c>
      <c r="I38" s="30"/>
      <c r="J38" s="72">
        <f>ROUND(SUM(J39:J45),2)</f>
        <v>-27756.5</v>
      </c>
      <c r="K38" s="72"/>
      <c r="L38" s="72">
        <f>ROUND(SUM(L39:L45),2)</f>
        <v>-1000</v>
      </c>
      <c r="M38" s="72"/>
      <c r="N38" s="72">
        <f>ROUND(SUM(N39:N45),2)</f>
        <v>0</v>
      </c>
      <c r="O38" s="31"/>
      <c r="P38" s="72">
        <f>ROUND(SUM(P39:P45),2)</f>
        <v>0</v>
      </c>
      <c r="Q38" s="31"/>
      <c r="R38" s="72">
        <f>ROUND(SUM(R39:R45),2)</f>
        <v>0</v>
      </c>
      <c r="S38" s="72"/>
      <c r="T38" s="72">
        <f>ROUND(SUM(T39:T45),2)</f>
        <v>0</v>
      </c>
      <c r="U38" s="72"/>
      <c r="V38" s="72">
        <f>ROUND(SUM(V39:V45),2)</f>
        <v>0</v>
      </c>
      <c r="W38" s="72"/>
      <c r="X38" s="72">
        <f>ROUND(SUM(X39:X45),2)</f>
        <v>0</v>
      </c>
      <c r="Y38" s="72">
        <f t="shared" ref="Y38:Y69" si="56">SUM(F38:X38)</f>
        <v>-28756.5</v>
      </c>
      <c r="Z38" s="72">
        <f>ROUND(SUM(Z39:Z45),2)</f>
        <v>0</v>
      </c>
      <c r="AA38" s="30"/>
      <c r="AB38" s="72">
        <f>ROUND(SUM(AB39:AB45),2)</f>
        <v>0</v>
      </c>
      <c r="AC38" s="30"/>
      <c r="AD38" s="72">
        <f>ROUND(SUM(AD39:AD45),2)</f>
        <v>-26969.57</v>
      </c>
      <c r="AE38" s="72"/>
      <c r="AF38" s="72">
        <f>ROUND(SUM(AF39:AF45),2)</f>
        <v>0</v>
      </c>
      <c r="AG38" s="72"/>
      <c r="AH38" s="72">
        <f>ROUND(SUM(AH39:AH45),2)</f>
        <v>0</v>
      </c>
      <c r="AI38" s="72"/>
      <c r="AJ38" s="72">
        <f>ROUND(SUM(AJ39:AJ45),2)</f>
        <v>0</v>
      </c>
      <c r="AK38" s="72"/>
      <c r="AL38" s="72">
        <f>ROUND(SUM(AL39:AL45),2)</f>
        <v>0</v>
      </c>
      <c r="AM38" s="31"/>
      <c r="AN38" s="72">
        <f>ROUND(SUM(AN39:AN45),2)</f>
        <v>0</v>
      </c>
      <c r="AO38" s="72"/>
      <c r="AP38" s="72">
        <f>ROUND(SUM(AP39:AP45),2)</f>
        <v>0</v>
      </c>
      <c r="AQ38" s="72"/>
      <c r="AR38" s="72">
        <f>ROUND(SUM(AR39:AR45),2)</f>
        <v>0</v>
      </c>
      <c r="AS38" s="72"/>
      <c r="AT38" s="72">
        <f>ROUND(SUM(AT39:AT45),2)</f>
        <v>0</v>
      </c>
      <c r="AU38" s="31"/>
      <c r="AV38" s="72">
        <f t="shared" ref="AV38:AV69" si="57">SUM(Z38:AU38)</f>
        <v>-26969.57</v>
      </c>
      <c r="AW38" s="72">
        <f>ROUND(SUM(AW39:AW45),2)</f>
        <v>-300</v>
      </c>
      <c r="AX38" s="30"/>
      <c r="AY38" s="72">
        <f>ROUND(SUM(AY39:AY45),2)</f>
        <v>0</v>
      </c>
      <c r="AZ38" s="31"/>
      <c r="BA38" s="72">
        <f>ROUND(SUM(BA39:BA45),2)</f>
        <v>-27723.06</v>
      </c>
      <c r="BB38" s="72"/>
      <c r="BC38" s="72">
        <f>ROUND(SUM(BC39:BC45),2)</f>
        <v>0</v>
      </c>
      <c r="BD38" s="72"/>
      <c r="BE38" s="72">
        <f>ROUND(SUM(BE39:BE45),2)</f>
        <v>0</v>
      </c>
      <c r="BF38" s="72"/>
      <c r="BG38" s="72">
        <f>ROUND(SUM(BG39:BG45),2)</f>
        <v>0</v>
      </c>
      <c r="BH38" s="72"/>
      <c r="BI38" s="72">
        <f>ROUND(SUM(BI39:BI45),2)</f>
        <v>0</v>
      </c>
      <c r="BJ38" s="72"/>
      <c r="BK38" s="72">
        <f>ROUND(SUM(BK39:BK45),2)</f>
        <v>0</v>
      </c>
      <c r="BL38" s="72"/>
      <c r="BM38" s="72">
        <f>ROUND(SUM(BM39:BM45),2)</f>
        <v>0</v>
      </c>
      <c r="BN38" s="72"/>
      <c r="BO38" s="72">
        <f>ROUND(SUM(BO39:BO45),2)</f>
        <v>-1860</v>
      </c>
      <c r="BP38" s="30"/>
      <c r="BQ38" s="72">
        <f t="shared" ref="BQ38:BQ69" si="58">SUM(AW38:BP38)</f>
        <v>-29883.06</v>
      </c>
      <c r="BR38" s="72">
        <f>ROUND(SUM(BR39:BR45),2)</f>
        <v>-1625</v>
      </c>
      <c r="BS38" s="30"/>
      <c r="BT38" s="72">
        <f>ROUND(SUM(BT39:BT45),2)</f>
        <v>0</v>
      </c>
      <c r="BU38" s="72"/>
      <c r="BV38" s="72">
        <f>ROUND(SUM(BV39:BV45),2)</f>
        <v>-26978.720000000001</v>
      </c>
      <c r="BW38" s="31"/>
      <c r="BX38" s="72">
        <f>ROUND(SUM(BX39:BX45),2)</f>
        <v>0</v>
      </c>
      <c r="BY38" s="72"/>
      <c r="BZ38" s="72">
        <f>ROUND(SUM(BZ39:BZ45),2)</f>
        <v>0</v>
      </c>
      <c r="CA38" s="72"/>
      <c r="CB38" s="72">
        <f>ROUND(SUM(CB39:CB45),2)</f>
        <v>0</v>
      </c>
      <c r="CC38" s="72"/>
      <c r="CD38" s="72">
        <f>ROUND(SUM(CD39:CD45),2)</f>
        <v>0</v>
      </c>
      <c r="CE38" s="72"/>
      <c r="CF38" s="72">
        <f>ROUND(SUM(CF39:CF45),2)</f>
        <v>0</v>
      </c>
      <c r="CG38" s="72"/>
      <c r="CH38" s="72">
        <f>ROUND(SUM(CH39:CH45),2)</f>
        <v>0</v>
      </c>
      <c r="CI38" s="72"/>
      <c r="CJ38" s="72">
        <f>ROUND(SUM(CJ39:CJ45),2)</f>
        <v>0</v>
      </c>
      <c r="CK38" s="30"/>
      <c r="CL38" s="72">
        <f t="shared" ref="CL38:CL69" si="59">SUM(BR38:CK38)</f>
        <v>-28603.72</v>
      </c>
      <c r="CM38" s="72">
        <f>ROUND(SUM(CM39:CM45),2)</f>
        <v>0</v>
      </c>
      <c r="CN38" s="30"/>
      <c r="CO38" s="72">
        <f>ROUND(SUM(CO39:CO45),2)</f>
        <v>0</v>
      </c>
      <c r="CP38" s="31"/>
      <c r="CQ38" s="72">
        <f>ROUND(SUM(CQ39:CQ45),2)</f>
        <v>-41739.85</v>
      </c>
      <c r="CR38" s="31"/>
      <c r="CS38" s="72">
        <f>ROUND(SUM(CS39:CS45),2)</f>
        <v>0</v>
      </c>
      <c r="CT38" s="72"/>
      <c r="CU38" s="72">
        <f>ROUND(SUM(CU39:CU45),2)</f>
        <v>0</v>
      </c>
      <c r="CV38" s="72"/>
      <c r="CW38" s="72">
        <f>ROUND(SUM(CW39:CW45),2)</f>
        <v>0</v>
      </c>
      <c r="CX38" s="72"/>
      <c r="CY38" s="72">
        <f>ROUND(SUM(CY39:CY45),2)</f>
        <v>0</v>
      </c>
      <c r="CZ38" s="72"/>
      <c r="DA38" s="72">
        <f>ROUND(SUM(DA39:DA45),2)</f>
        <v>0</v>
      </c>
      <c r="DB38" s="72"/>
      <c r="DC38" s="72">
        <f>ROUND(SUM(DC39:DC45),2)</f>
        <v>0</v>
      </c>
      <c r="DD38" s="72"/>
      <c r="DE38" s="72">
        <f>ROUND(SUM(DE39:DE45),2)</f>
        <v>0</v>
      </c>
      <c r="DF38" s="30"/>
      <c r="DG38" s="72">
        <f t="shared" ref="DG38:DG69" si="60">SUM(CM38:DF38)</f>
        <v>-41739.85</v>
      </c>
      <c r="DH38" s="72">
        <f>ROUND(SUM(DH39:DH45),2)</f>
        <v>0</v>
      </c>
      <c r="DI38" s="30"/>
      <c r="DJ38" s="72">
        <f>ROUND(SUM(DJ39:DJ45),2)</f>
        <v>0</v>
      </c>
      <c r="DK38" s="31"/>
      <c r="DL38" s="72">
        <f>ROUND(SUM(DL39:DL45),2)</f>
        <v>-29355.59</v>
      </c>
      <c r="DM38" s="31"/>
      <c r="DN38" s="72">
        <f>ROUND(SUM(DN39:DN45),2)</f>
        <v>0</v>
      </c>
      <c r="DO38" s="72"/>
      <c r="DP38" s="72">
        <f>ROUND(SUM(DP39:DP45),2)</f>
        <v>0</v>
      </c>
      <c r="DQ38" s="31"/>
      <c r="DR38" s="72">
        <f>ROUND(SUM(DR39:DR45),2)</f>
        <v>0</v>
      </c>
      <c r="DS38" s="72"/>
      <c r="DT38" s="72">
        <f>ROUND(SUM(DT39:DT45),2)</f>
        <v>0</v>
      </c>
      <c r="DU38" s="72"/>
      <c r="DV38" s="72">
        <f>ROUND(SUM(DV39:DV45),2)</f>
        <v>0</v>
      </c>
      <c r="DW38" s="72"/>
      <c r="DX38" s="72">
        <f>ROUND(SUM(DX39:DX45),2)</f>
        <v>0</v>
      </c>
      <c r="DY38" s="30"/>
      <c r="DZ38" s="72">
        <f>ROUND(SUM(DZ39:DZ45),2)</f>
        <v>0</v>
      </c>
      <c r="EA38" s="72"/>
      <c r="EB38" s="72">
        <f>ROUND(SUM(EB39:EB45),2)</f>
        <v>0</v>
      </c>
      <c r="EC38" s="72"/>
      <c r="ED38" s="72">
        <f t="shared" ref="ED38:ED69" si="61">SUM(DH38:EB38)</f>
        <v>-29355.59</v>
      </c>
      <c r="EE38" s="72">
        <f>ROUND(SUM(EE39:EE45),2)</f>
        <v>0</v>
      </c>
      <c r="EF38" s="30"/>
      <c r="EG38" s="72">
        <f>ROUND(SUM(EG39:EG45),2)</f>
        <v>0</v>
      </c>
      <c r="EH38" s="31"/>
      <c r="EI38" s="72">
        <f>ROUND(SUM(EI39:EI45),2)</f>
        <v>-38923.519999999997</v>
      </c>
      <c r="EJ38" s="31"/>
      <c r="EK38" s="72">
        <f>ROUND(SUM(EK39:EK45),2)</f>
        <v>0</v>
      </c>
      <c r="EL38" s="72"/>
      <c r="EM38" s="72">
        <f>ROUND(SUM(EM39:EM45),2)</f>
        <v>0</v>
      </c>
      <c r="EN38" s="31"/>
      <c r="EO38" s="72">
        <f>ROUND(SUM(EO39:EO45),2)</f>
        <v>0</v>
      </c>
      <c r="EP38" s="72"/>
      <c r="EQ38" s="72">
        <f>ROUND(SUM(EQ39:EQ45),2)</f>
        <v>0</v>
      </c>
      <c r="ER38" s="72"/>
      <c r="ES38" s="72">
        <f>ROUND(SUM(ES39:ES45),2)</f>
        <v>0</v>
      </c>
      <c r="ET38" s="72"/>
      <c r="EU38" s="72">
        <f>ROUND(SUM(EU39:EU45),2)</f>
        <v>0</v>
      </c>
      <c r="EV38" s="72"/>
      <c r="EW38" s="72">
        <f>ROUND(SUM(EW39:EW45),2)</f>
        <v>0</v>
      </c>
      <c r="EX38" s="72"/>
      <c r="EY38" s="72">
        <f>ROUND(SUM(EY39:EY45),2)</f>
        <v>0</v>
      </c>
      <c r="EZ38" s="72">
        <f t="shared" ref="EZ38:EZ69" si="62">SUM(EE38:EY38)</f>
        <v>-38923.519999999997</v>
      </c>
      <c r="FA38" s="72">
        <f>ROUND(SUM(FA39:FA45),2)</f>
        <v>0</v>
      </c>
      <c r="FB38" s="30"/>
      <c r="FC38" s="72">
        <f>ROUND(SUM(FC39:FC45),2)</f>
        <v>0</v>
      </c>
      <c r="FD38" s="30"/>
      <c r="FE38" s="72">
        <f>ROUND(SUM(FE39:FE45),2)</f>
        <v>-8230.68</v>
      </c>
      <c r="FF38" s="31"/>
      <c r="FG38" s="72">
        <f>ROUND(SUM(FG39:FG45),2)</f>
        <v>0</v>
      </c>
      <c r="FH38" s="72"/>
      <c r="FI38" s="72">
        <f>ROUND(SUM(FI39:FI45),2)</f>
        <v>-31500</v>
      </c>
      <c r="FJ38" s="72"/>
      <c r="FK38" s="72">
        <f>ROUND(SUM(FK39:FK45),2)</f>
        <v>0</v>
      </c>
      <c r="FL38" s="72"/>
      <c r="FM38" s="72">
        <f>ROUND(SUM(FM39:FM45),2)</f>
        <v>0</v>
      </c>
      <c r="FN38" s="72"/>
      <c r="FO38" s="72">
        <f>ROUND(SUM(FO39:FO45),2)</f>
        <v>0</v>
      </c>
      <c r="FP38" s="31"/>
      <c r="FQ38" s="72">
        <f>ROUND(SUM(FQ39:FQ45),2)</f>
        <v>0</v>
      </c>
      <c r="FR38" s="31"/>
      <c r="FS38" s="72">
        <f>ROUND(SUM(FS39:FS45),2)</f>
        <v>0</v>
      </c>
      <c r="FT38" s="72"/>
      <c r="FU38" s="72">
        <f>ROUND(SUM(FU39:FU45),2)</f>
        <v>0</v>
      </c>
      <c r="FV38" s="72">
        <f t="shared" ref="FV38:FV69" si="63">SUM(FA38:FU38)</f>
        <v>-39730.68</v>
      </c>
      <c r="FW38" s="72">
        <f>ROUND(SUM(FW39:FW45),2)</f>
        <v>0</v>
      </c>
      <c r="FX38" s="30"/>
      <c r="FY38" s="72">
        <f>ROUND(SUM(FY39:FY45),2)</f>
        <v>0</v>
      </c>
      <c r="FZ38" s="72"/>
      <c r="GA38" s="72">
        <f>ROUND(SUM(GA39:GA45),2)</f>
        <v>-70291.42</v>
      </c>
      <c r="GB38" s="72"/>
      <c r="GC38" s="72">
        <f>ROUND(SUM(GC39:GC45),2)</f>
        <v>0</v>
      </c>
      <c r="GD38" s="72"/>
      <c r="GE38" s="72">
        <f>ROUND(SUM(GE39:GE45),2)</f>
        <v>-43200</v>
      </c>
      <c r="GF38" s="31"/>
      <c r="GG38" s="72">
        <f>ROUND(SUM(GG39:GG45),2)</f>
        <v>0</v>
      </c>
      <c r="GH38" s="31"/>
      <c r="GI38" s="72">
        <f>ROUND(SUM(GI39:GI45),2)</f>
        <v>0</v>
      </c>
      <c r="GJ38" s="72"/>
      <c r="GK38" s="72">
        <f>ROUND(SUM(GK39:GK45),2)</f>
        <v>0</v>
      </c>
      <c r="GL38" s="31"/>
      <c r="GM38" s="72">
        <f>ROUND(SUM(GM39:GM45),2)</f>
        <v>0</v>
      </c>
      <c r="GN38" s="72"/>
      <c r="GO38" s="72">
        <f>ROUND(SUM(GO39:GO45),2)</f>
        <v>0</v>
      </c>
      <c r="GP38" s="72"/>
      <c r="GQ38" s="72">
        <f>ROUND(SUM(GQ39:GQ45),2)</f>
        <v>0</v>
      </c>
      <c r="GR38" s="30"/>
      <c r="GS38" s="72">
        <f t="shared" ref="GS38:GS69" si="64">SUM(FW38:GR38)</f>
        <v>-113491.42</v>
      </c>
      <c r="GT38" s="72">
        <f>ROUND(SUM(GT39:GT45),2)</f>
        <v>0</v>
      </c>
      <c r="GU38" s="30"/>
      <c r="GV38" s="72">
        <f>ROUND(SUM(GV39:GV45),2)</f>
        <v>0</v>
      </c>
      <c r="GW38" s="30"/>
      <c r="GX38" s="72">
        <f>ROUND(SUM(GX39:GX45),2)</f>
        <v>-49334.95</v>
      </c>
      <c r="GY38" s="31"/>
      <c r="GZ38" s="72">
        <f>ROUND(SUM(GZ39:GZ45),2)</f>
        <v>0</v>
      </c>
      <c r="HA38" s="72"/>
      <c r="HB38" s="72">
        <f>ROUND(SUM(HB39:HB45),2)</f>
        <v>-31500</v>
      </c>
      <c r="HC38" s="31"/>
      <c r="HD38" s="72">
        <f>SUM(HD39:HD45)</f>
        <v>0</v>
      </c>
      <c r="HE38" s="31"/>
      <c r="HF38" s="72">
        <f>ROUND(SUM(HF39:HF45),2)</f>
        <v>0</v>
      </c>
      <c r="HG38" s="72"/>
      <c r="HH38" s="72">
        <f>ROUND(SUM(HH39:HH45),2)</f>
        <v>0</v>
      </c>
      <c r="HI38" s="72"/>
      <c r="HJ38" s="72">
        <f>ROUND(SUM(HJ39:HJ45),2)</f>
        <v>0</v>
      </c>
      <c r="HK38" s="31"/>
      <c r="HL38" s="72">
        <f>ROUND(SUM(HL39:HL45),2)</f>
        <v>0</v>
      </c>
      <c r="HM38" s="72"/>
      <c r="HN38" s="72">
        <f>ROUND(SUM(HN39:HN45),2)</f>
        <v>0</v>
      </c>
      <c r="HO38" s="30"/>
      <c r="HP38" s="72">
        <f t="shared" ref="HP38:HP69" si="65">SUM(GT38:HO38)</f>
        <v>-80834.95</v>
      </c>
      <c r="HQ38" s="72">
        <f>ROUND(SUM(HQ39:HQ45),2)</f>
        <v>0</v>
      </c>
      <c r="HR38" s="30"/>
      <c r="HS38" s="72">
        <f>ROUND(SUM(HS39:HS45),2)</f>
        <v>0</v>
      </c>
      <c r="HT38" s="30"/>
      <c r="HU38" s="72">
        <f>ROUND(SUM(HU39:HU45),2)</f>
        <v>-92177.78</v>
      </c>
      <c r="HV38" s="31"/>
      <c r="HW38" s="72">
        <f>ROUND(SUM(HW39:HW45),2)</f>
        <v>0</v>
      </c>
      <c r="HX38" s="31"/>
      <c r="HY38" s="72">
        <f>ROUND(SUM(HY39:HY45),2)</f>
        <v>0</v>
      </c>
      <c r="HZ38" s="72"/>
      <c r="IA38" s="72">
        <f>ROUND(SUM(IA39:IA45),2)</f>
        <v>-10000</v>
      </c>
      <c r="IB38" s="72"/>
      <c r="IC38" s="72">
        <f>ROUND(SUM(IC39:IC45),2)</f>
        <v>0</v>
      </c>
      <c r="ID38" s="31"/>
      <c r="IE38" s="72">
        <f>ROUND(SUM(IE39:IE45),2)</f>
        <v>0</v>
      </c>
      <c r="IF38" s="72"/>
      <c r="IG38" s="72">
        <f>ROUND(SUM(IG39:IG45),2)</f>
        <v>0</v>
      </c>
      <c r="IH38" s="31"/>
      <c r="II38" s="72">
        <f>ROUND(SUM(II39:II45),2)</f>
        <v>0</v>
      </c>
      <c r="IJ38" s="72"/>
      <c r="IK38" s="72">
        <f>ROUND(SUM(IK39:IK45),2)</f>
        <v>0</v>
      </c>
      <c r="IL38" s="72"/>
      <c r="IM38" s="72">
        <f>ROUND(SUM(IM39:IM45),2)</f>
        <v>0</v>
      </c>
      <c r="IN38" s="31"/>
      <c r="IO38" s="72">
        <f t="shared" ref="IO38:IO69" si="66">SUM(HQ38:IN38)</f>
        <v>-102177.78</v>
      </c>
      <c r="IP38" s="72">
        <f>ROUND(SUM(IP39:IP45),2)</f>
        <v>0</v>
      </c>
      <c r="IQ38" s="30"/>
      <c r="IR38" s="72">
        <f>ROUND(SUM(IR39:IR45),2)</f>
        <v>0</v>
      </c>
      <c r="IS38" s="30"/>
      <c r="IT38" s="72">
        <f>ROUND(SUM(IT39:IT45),2)</f>
        <v>-48118.03</v>
      </c>
      <c r="IU38" s="72"/>
      <c r="IV38" s="72">
        <f>ROUND(SUM(IV39:IV45),2)</f>
        <v>0</v>
      </c>
      <c r="IW38" s="31"/>
      <c r="IX38" s="72">
        <f>ROUND(SUM(IX39:IX45),2)</f>
        <v>0</v>
      </c>
      <c r="IY38" s="72"/>
      <c r="IZ38" s="72">
        <f>ROUND(SUM(IZ39:IZ45),2)</f>
        <v>-143437</v>
      </c>
      <c r="JA38" s="72"/>
      <c r="JB38" s="72">
        <f>ROUND(SUM(JB39:JB45),2)</f>
        <v>0</v>
      </c>
      <c r="JC38" s="72"/>
      <c r="JD38" s="72">
        <f>ROUND(SUM(JD39:JD45),2)</f>
        <v>0</v>
      </c>
      <c r="JE38" s="72"/>
      <c r="JF38" s="72">
        <f>ROUND(SUM(JF39:JF45),2)</f>
        <v>0</v>
      </c>
      <c r="JG38" s="72"/>
      <c r="JH38" s="72">
        <f>ROUND(SUM(JH39:JH45),2)</f>
        <v>0</v>
      </c>
      <c r="JI38" s="72"/>
      <c r="JJ38" s="72">
        <f>ROUND(SUM(JJ39:JJ45),2)</f>
        <v>0</v>
      </c>
      <c r="JK38" s="31"/>
      <c r="JL38" s="72">
        <f>ROUND(SUM(JL39:JL45),2)</f>
        <v>0</v>
      </c>
      <c r="JM38" s="72"/>
      <c r="JN38" s="72">
        <f t="shared" ref="JN38:JN62" si="67">SUM(IP38:JL38)</f>
        <v>-191555.03</v>
      </c>
      <c r="JO38" s="72">
        <f>ROUND(SUM(JO39:JO45),2)</f>
        <v>0</v>
      </c>
      <c r="JP38" s="72"/>
      <c r="JQ38" s="72">
        <f>ROUND(SUM(JQ39:JQ45),2)</f>
        <v>0</v>
      </c>
      <c r="JR38" s="72"/>
      <c r="JS38" s="72">
        <f>ROUND(SUM(JS39:JS45),2)</f>
        <v>0</v>
      </c>
      <c r="JT38" s="72"/>
      <c r="JU38" s="72">
        <f>SUM(JT39:JU45)</f>
        <v>-1860</v>
      </c>
      <c r="JV38" s="72"/>
      <c r="JW38" s="72">
        <f t="shared" si="25"/>
        <v>-1860</v>
      </c>
      <c r="JX38" s="17"/>
      <c r="JY38" s="72">
        <f>ROUND(SUM(JY39:JY45),2)</f>
        <v>-1925</v>
      </c>
      <c r="JZ38" s="30"/>
      <c r="KA38" s="72">
        <f>ROUND(SUM(KA39:KA45),2)</f>
        <v>0</v>
      </c>
      <c r="KB38" s="72"/>
      <c r="KC38" s="72">
        <f>ROUND(SUM(KC39:KC45),2)</f>
        <v>-487599.67</v>
      </c>
      <c r="KD38" s="72"/>
      <c r="KE38" s="72">
        <f>ROUND(SUM(KE39:KE45),2)</f>
        <v>-1000</v>
      </c>
      <c r="KF38" s="72"/>
      <c r="KG38" s="72">
        <f>ROUND(SUM(KG39:KG45),2)</f>
        <v>-259637</v>
      </c>
      <c r="KH38" s="72"/>
      <c r="KI38" s="72">
        <f>SUM(KI39:KI45)</f>
        <v>0</v>
      </c>
      <c r="KJ38" s="72"/>
      <c r="KK38" s="72">
        <f>SUM(KK39:KK45)</f>
        <v>0</v>
      </c>
      <c r="KL38" s="72"/>
      <c r="KM38" s="72">
        <f>SUM(KM39:KM45)</f>
        <v>0</v>
      </c>
      <c r="KN38" s="72"/>
      <c r="KO38" s="72">
        <f>SUM(KL39:KO45)</f>
        <v>0</v>
      </c>
      <c r="KP38" s="72"/>
      <c r="KQ38" s="72">
        <f t="shared" ref="KQ38:KQ62" si="68">SUM(JW38:KP38)</f>
        <v>-752021.66999999993</v>
      </c>
      <c r="KR38" s="9"/>
      <c r="KS38" s="72">
        <v>-559251.26</v>
      </c>
      <c r="KT38" s="23"/>
      <c r="KU38" s="23"/>
      <c r="KV38" s="14"/>
    </row>
    <row r="39" spans="1:308" x14ac:dyDescent="0.2">
      <c r="A39" s="74">
        <v>7</v>
      </c>
      <c r="B39" s="40" t="s">
        <v>103</v>
      </c>
      <c r="C39" s="11" t="s">
        <v>104</v>
      </c>
      <c r="E39" s="19"/>
      <c r="F39" s="9">
        <v>0</v>
      </c>
      <c r="G39" s="19"/>
      <c r="H39" s="9">
        <v>0</v>
      </c>
      <c r="I39" s="19"/>
      <c r="J39" s="9">
        <v>0</v>
      </c>
      <c r="K39" s="9"/>
      <c r="L39" s="9">
        <v>0</v>
      </c>
      <c r="M39" s="9"/>
      <c r="N39" s="9">
        <v>0</v>
      </c>
      <c r="O39" s="9"/>
      <c r="P39" s="9">
        <v>0</v>
      </c>
      <c r="Q39" s="9"/>
      <c r="R39" s="9">
        <v>0</v>
      </c>
      <c r="S39" s="9"/>
      <c r="T39" s="9">
        <v>0</v>
      </c>
      <c r="U39" s="9"/>
      <c r="V39" s="9">
        <v>0</v>
      </c>
      <c r="W39" s="9"/>
      <c r="X39" s="9">
        <v>0</v>
      </c>
      <c r="Y39" s="31">
        <f t="shared" si="56"/>
        <v>0</v>
      </c>
      <c r="Z39" s="9">
        <v>0</v>
      </c>
      <c r="AA39" s="19"/>
      <c r="AB39" s="9">
        <v>0</v>
      </c>
      <c r="AC39" s="19"/>
      <c r="AD39" s="9">
        <v>0</v>
      </c>
      <c r="AE39" s="9"/>
      <c r="AF39" s="9">
        <v>0</v>
      </c>
      <c r="AG39" s="9"/>
      <c r="AH39" s="9">
        <v>0</v>
      </c>
      <c r="AI39" s="9"/>
      <c r="AJ39" s="9">
        <v>0</v>
      </c>
      <c r="AK39" s="9"/>
      <c r="AL39" s="9">
        <v>0</v>
      </c>
      <c r="AM39" s="9"/>
      <c r="AN39" s="9">
        <v>0</v>
      </c>
      <c r="AO39" s="9"/>
      <c r="AP39" s="9">
        <v>0</v>
      </c>
      <c r="AQ39" s="9"/>
      <c r="AR39" s="9">
        <v>0</v>
      </c>
      <c r="AS39" s="9"/>
      <c r="AT39" s="9">
        <v>0</v>
      </c>
      <c r="AU39" s="9"/>
      <c r="AV39" s="31">
        <f t="shared" si="57"/>
        <v>0</v>
      </c>
      <c r="AW39" s="9">
        <v>0</v>
      </c>
      <c r="AX39" s="19"/>
      <c r="AY39" s="9">
        <v>0</v>
      </c>
      <c r="AZ39" s="9"/>
      <c r="BA39" s="9">
        <v>0</v>
      </c>
      <c r="BB39" s="9"/>
      <c r="BC39" s="9">
        <v>0</v>
      </c>
      <c r="BD39" s="9"/>
      <c r="BE39" s="9">
        <v>0</v>
      </c>
      <c r="BF39" s="9"/>
      <c r="BG39" s="9">
        <v>0</v>
      </c>
      <c r="BH39" s="9"/>
      <c r="BI39" s="9">
        <v>0</v>
      </c>
      <c r="BJ39" s="9"/>
      <c r="BK39" s="9">
        <v>0</v>
      </c>
      <c r="BL39" s="9"/>
      <c r="BM39" s="9">
        <v>0</v>
      </c>
      <c r="BN39" s="9"/>
      <c r="BO39" s="9">
        <v>0</v>
      </c>
      <c r="BP39" s="19"/>
      <c r="BQ39" s="31">
        <f t="shared" si="58"/>
        <v>0</v>
      </c>
      <c r="BR39" s="9">
        <v>0</v>
      </c>
      <c r="BS39" s="19"/>
      <c r="BT39" s="9">
        <v>0</v>
      </c>
      <c r="BU39" s="9"/>
      <c r="BV39" s="9">
        <v>0</v>
      </c>
      <c r="BW39" s="9"/>
      <c r="BX39" s="9">
        <v>0</v>
      </c>
      <c r="BY39" s="9"/>
      <c r="BZ39" s="9">
        <v>0</v>
      </c>
      <c r="CA39" s="9"/>
      <c r="CB39" s="9">
        <v>0</v>
      </c>
      <c r="CC39" s="9"/>
      <c r="CD39" s="9">
        <v>0</v>
      </c>
      <c r="CE39" s="9"/>
      <c r="CF39" s="9">
        <v>0</v>
      </c>
      <c r="CG39" s="9"/>
      <c r="CH39" s="9">
        <v>0</v>
      </c>
      <c r="CI39" s="9"/>
      <c r="CJ39" s="9">
        <v>0</v>
      </c>
      <c r="CK39" s="19"/>
      <c r="CL39" s="31">
        <f t="shared" si="59"/>
        <v>0</v>
      </c>
      <c r="CM39" s="9">
        <v>0</v>
      </c>
      <c r="CN39" s="19"/>
      <c r="CO39" s="9">
        <v>0</v>
      </c>
      <c r="CP39" s="9"/>
      <c r="CQ39" s="9">
        <v>0</v>
      </c>
      <c r="CR39" s="9"/>
      <c r="CS39" s="9">
        <v>0</v>
      </c>
      <c r="CT39" s="9"/>
      <c r="CU39" s="9">
        <v>0</v>
      </c>
      <c r="CV39" s="9"/>
      <c r="CW39" s="9">
        <v>0</v>
      </c>
      <c r="CX39" s="9"/>
      <c r="CY39" s="9">
        <v>0</v>
      </c>
      <c r="CZ39" s="9"/>
      <c r="DA39" s="9">
        <v>0</v>
      </c>
      <c r="DB39" s="9"/>
      <c r="DC39" s="9">
        <v>0</v>
      </c>
      <c r="DD39" s="9"/>
      <c r="DE39" s="9">
        <v>0</v>
      </c>
      <c r="DF39" s="19"/>
      <c r="DG39" s="31">
        <f t="shared" si="60"/>
        <v>0</v>
      </c>
      <c r="DH39" s="9">
        <v>0</v>
      </c>
      <c r="DI39" s="19"/>
      <c r="DJ39" s="9">
        <v>0</v>
      </c>
      <c r="DK39" s="9"/>
      <c r="DL39" s="9">
        <v>0</v>
      </c>
      <c r="DM39" s="9"/>
      <c r="DN39" s="9">
        <v>0</v>
      </c>
      <c r="DO39" s="9"/>
      <c r="DP39" s="9">
        <v>0</v>
      </c>
      <c r="DQ39" s="9"/>
      <c r="DR39" s="9">
        <v>0</v>
      </c>
      <c r="DS39" s="9"/>
      <c r="DT39" s="9">
        <v>0</v>
      </c>
      <c r="DU39" s="9"/>
      <c r="DV39" s="9">
        <v>0</v>
      </c>
      <c r="DW39" s="9"/>
      <c r="DX39" s="9">
        <v>0</v>
      </c>
      <c r="DY39" s="19"/>
      <c r="DZ39" s="9">
        <v>0</v>
      </c>
      <c r="EA39" s="9"/>
      <c r="EB39" s="9">
        <v>0</v>
      </c>
      <c r="EC39" s="9"/>
      <c r="ED39" s="31">
        <f t="shared" si="61"/>
        <v>0</v>
      </c>
      <c r="EE39" s="9">
        <v>0</v>
      </c>
      <c r="EF39" s="19"/>
      <c r="EG39" s="9">
        <v>0</v>
      </c>
      <c r="EH39" s="9"/>
      <c r="EI39" s="9">
        <v>0</v>
      </c>
      <c r="EJ39" s="9"/>
      <c r="EK39" s="9">
        <v>0</v>
      </c>
      <c r="EL39" s="9"/>
      <c r="EM39" s="9">
        <v>0</v>
      </c>
      <c r="EN39" s="9"/>
      <c r="EO39" s="9">
        <v>0</v>
      </c>
      <c r="EP39" s="9"/>
      <c r="EQ39" s="9">
        <v>0</v>
      </c>
      <c r="ER39" s="9"/>
      <c r="ES39" s="9">
        <v>0</v>
      </c>
      <c r="ET39" s="9"/>
      <c r="EU39" s="9">
        <v>0</v>
      </c>
      <c r="EV39" s="9"/>
      <c r="EW39" s="9">
        <v>0</v>
      </c>
      <c r="EX39" s="9"/>
      <c r="EY39" s="9">
        <v>0</v>
      </c>
      <c r="EZ39" s="31">
        <f t="shared" si="62"/>
        <v>0</v>
      </c>
      <c r="FA39" s="9">
        <v>0</v>
      </c>
      <c r="FB39" s="19"/>
      <c r="FC39" s="9">
        <v>0</v>
      </c>
      <c r="FD39" s="19"/>
      <c r="FE39" s="9">
        <v>0</v>
      </c>
      <c r="FF39" s="9"/>
      <c r="FG39" s="9">
        <v>0</v>
      </c>
      <c r="FH39" s="9"/>
      <c r="FI39" s="9">
        <v>-31500</v>
      </c>
      <c r="FJ39" s="9"/>
      <c r="FK39" s="9">
        <v>0</v>
      </c>
      <c r="FL39" s="9"/>
      <c r="FM39" s="9">
        <v>0</v>
      </c>
      <c r="FN39" s="9"/>
      <c r="FO39" s="9">
        <v>0</v>
      </c>
      <c r="FP39" s="9"/>
      <c r="FQ39" s="9">
        <v>0</v>
      </c>
      <c r="FR39" s="9"/>
      <c r="FS39" s="9">
        <v>0</v>
      </c>
      <c r="FT39" s="9"/>
      <c r="FU39" s="9">
        <v>0</v>
      </c>
      <c r="FV39" s="31">
        <f t="shared" si="63"/>
        <v>-31500</v>
      </c>
      <c r="FW39" s="9">
        <v>0</v>
      </c>
      <c r="FX39" s="19"/>
      <c r="FY39" s="9">
        <v>0</v>
      </c>
      <c r="FZ39" s="9"/>
      <c r="GA39" s="9">
        <v>0</v>
      </c>
      <c r="GB39" s="9"/>
      <c r="GC39" s="9">
        <v>0</v>
      </c>
      <c r="GD39" s="9"/>
      <c r="GE39" s="9">
        <v>-43200</v>
      </c>
      <c r="GF39" s="9"/>
      <c r="GG39" s="9">
        <v>0</v>
      </c>
      <c r="GH39" s="9"/>
      <c r="GI39" s="9">
        <v>0</v>
      </c>
      <c r="GJ39" s="9"/>
      <c r="GK39" s="9">
        <v>0</v>
      </c>
      <c r="GL39" s="9"/>
      <c r="GM39" s="9">
        <v>0</v>
      </c>
      <c r="GN39" s="9"/>
      <c r="GO39" s="9">
        <v>0</v>
      </c>
      <c r="GP39" s="9"/>
      <c r="GQ39" s="9">
        <v>0</v>
      </c>
      <c r="GR39" s="19"/>
      <c r="GS39" s="31">
        <f t="shared" si="64"/>
        <v>-43200</v>
      </c>
      <c r="GT39" s="9">
        <v>0</v>
      </c>
      <c r="GU39" s="19"/>
      <c r="GV39" s="9">
        <v>0</v>
      </c>
      <c r="GW39" s="19"/>
      <c r="GX39" s="9">
        <v>0</v>
      </c>
      <c r="GY39" s="9"/>
      <c r="GZ39" s="9">
        <v>0</v>
      </c>
      <c r="HA39" s="9"/>
      <c r="HB39" s="9">
        <v>-31500</v>
      </c>
      <c r="HC39" s="9"/>
      <c r="HD39" s="9">
        <v>0</v>
      </c>
      <c r="HE39" s="9"/>
      <c r="HF39" s="9">
        <v>0</v>
      </c>
      <c r="HG39" s="9"/>
      <c r="HH39" s="9">
        <v>0</v>
      </c>
      <c r="HI39" s="9"/>
      <c r="HJ39" s="9">
        <v>0</v>
      </c>
      <c r="HK39" s="9"/>
      <c r="HL39" s="9">
        <v>0</v>
      </c>
      <c r="HM39" s="9"/>
      <c r="HN39" s="9">
        <v>0</v>
      </c>
      <c r="HO39" s="19"/>
      <c r="HP39" s="31">
        <f t="shared" si="65"/>
        <v>-31500</v>
      </c>
      <c r="HQ39" s="9">
        <v>0</v>
      </c>
      <c r="HR39" s="19"/>
      <c r="HS39" s="9">
        <v>0</v>
      </c>
      <c r="HT39" s="19"/>
      <c r="HU39" s="9">
        <v>0</v>
      </c>
      <c r="HV39" s="9"/>
      <c r="HW39" s="9">
        <v>0</v>
      </c>
      <c r="HX39" s="9"/>
      <c r="HY39" s="9">
        <v>0</v>
      </c>
      <c r="HZ39" s="9"/>
      <c r="IA39" s="9">
        <v>-10000</v>
      </c>
      <c r="IB39" s="9"/>
      <c r="IC39" s="9">
        <v>0</v>
      </c>
      <c r="ID39" s="9"/>
      <c r="IE39" s="9">
        <v>0</v>
      </c>
      <c r="IF39" s="9"/>
      <c r="IG39" s="9">
        <v>0</v>
      </c>
      <c r="IH39" s="9"/>
      <c r="II39" s="9">
        <v>0</v>
      </c>
      <c r="IJ39" s="9"/>
      <c r="IK39" s="9">
        <v>0</v>
      </c>
      <c r="IL39" s="9"/>
      <c r="IM39" s="9">
        <v>0</v>
      </c>
      <c r="IN39" s="9"/>
      <c r="IO39" s="31">
        <f t="shared" si="66"/>
        <v>-10000</v>
      </c>
      <c r="IP39" s="9">
        <v>0</v>
      </c>
      <c r="IQ39" s="19"/>
      <c r="IR39" s="9">
        <v>0</v>
      </c>
      <c r="IS39" s="19"/>
      <c r="IT39" s="9">
        <v>0</v>
      </c>
      <c r="IU39" s="9"/>
      <c r="IV39" s="9">
        <v>0</v>
      </c>
      <c r="IW39" s="9"/>
      <c r="IX39" s="9">
        <v>0</v>
      </c>
      <c r="IY39" s="9"/>
      <c r="IZ39" s="9">
        <v>-141450</v>
      </c>
      <c r="JA39" s="9"/>
      <c r="JB39" s="9">
        <v>0</v>
      </c>
      <c r="JC39" s="9"/>
      <c r="JD39" s="9">
        <v>0</v>
      </c>
      <c r="JE39" s="9"/>
      <c r="JF39" s="9">
        <v>0</v>
      </c>
      <c r="JG39" s="9"/>
      <c r="JH39" s="9">
        <v>0</v>
      </c>
      <c r="JI39" s="9"/>
      <c r="JJ39" s="9">
        <v>0</v>
      </c>
      <c r="JK39" s="9"/>
      <c r="JL39" s="9">
        <v>0</v>
      </c>
      <c r="JM39" s="9"/>
      <c r="JN39" s="31">
        <f t="shared" si="67"/>
        <v>-141450</v>
      </c>
      <c r="JO39" s="9">
        <v>0</v>
      </c>
      <c r="JP39" s="9"/>
      <c r="JQ39" s="9">
        <f t="shared" ref="JQ39:JQ45" si="69">HW39+IV39</f>
        <v>0</v>
      </c>
      <c r="JR39" s="9"/>
      <c r="JS39" s="9">
        <f t="shared" ref="JS39:JS45" si="70">P39+AL39+CB39+CW39+DR39+FK39+GG39+HD39+IC39+JB39+EO39</f>
        <v>0</v>
      </c>
      <c r="JT39" s="9"/>
      <c r="JU39" s="9">
        <f t="shared" ref="JU39:JU45" si="71">AT39+X39+BO39+CJ39+DE39+EB39+EY39+FU39+GQ39+HN39+IM39+JL39</f>
        <v>0</v>
      </c>
      <c r="JV39" s="9"/>
      <c r="JW39" s="72">
        <f t="shared" si="25"/>
        <v>0</v>
      </c>
      <c r="JX39" s="9"/>
      <c r="JY39" s="9">
        <f t="shared" ref="JY39:JY45" si="72">F39+Z39+AW39+BR39+CM39+DH39+EE39+FA39+FW39+GT39+HQ39+IP39</f>
        <v>0</v>
      </c>
      <c r="JZ39" s="19"/>
      <c r="KA39" s="9">
        <f t="shared" ref="KA39:KA45" si="73">H39+AB39+AY39+BT39+CO39+DJ39+EG39+FC39+FY39+GV39+HS39+IR39</f>
        <v>0</v>
      </c>
      <c r="KB39" s="8"/>
      <c r="KC39" s="9">
        <f t="shared" ref="KC39:KC45" si="74">J39+AD39+BA39+BV39+CQ39+DL39+EI39+FE39+GA39+GX39+IT39+HU39</f>
        <v>0</v>
      </c>
      <c r="KD39" s="9"/>
      <c r="KE39" s="9">
        <f t="shared" ref="KE39:KE45" si="75">L39+AH39+BC39+BX39+CS39+DN39+EK39+FG39+GC39+GZ39+HY39+IX39</f>
        <v>0</v>
      </c>
      <c r="KF39" s="9"/>
      <c r="KG39" s="9">
        <f t="shared" ref="KG39:KG45" si="76">N39+AJ39+BZ39+CU39+DP39+EM39+FI39+GE39+HB39+IA39+IZ39</f>
        <v>-257650</v>
      </c>
      <c r="KH39" s="9"/>
      <c r="KI39" s="9">
        <f t="shared" ref="KI39:KI45" si="77">R39+AN39+BI39+CD39+CY39+DT39+EQ39+FM39+GI39+HF39+IE39+JD39</f>
        <v>0</v>
      </c>
      <c r="KJ39" s="9"/>
      <c r="KK39" s="9">
        <f t="shared" ref="KK39:KK45" si="78">DV39+ES39+FO39+GK39+HH39+IG39+JF39</f>
        <v>0</v>
      </c>
      <c r="KL39" s="9"/>
      <c r="KM39" s="9">
        <f t="shared" ref="KM39:KM45" si="79">T39+AP39+BK39+CF39+DA39+DX39+EU39+FQ39+GM39+HJ39+II39+JH39</f>
        <v>0</v>
      </c>
      <c r="KN39" s="9"/>
      <c r="KO39" s="9">
        <f t="shared" ref="KO39:KO45" si="80">AR39+V39+BM39+CH39+DC39+DZ39+EW39+FS39+GO39+HL39+IK39+JJ39</f>
        <v>0</v>
      </c>
      <c r="KP39" s="9"/>
      <c r="KQ39" s="31">
        <f t="shared" si="68"/>
        <v>-257650</v>
      </c>
      <c r="KR39" s="9"/>
      <c r="KS39" s="31">
        <v>-6200</v>
      </c>
      <c r="KT39" s="23"/>
      <c r="KU39" s="23"/>
      <c r="KV39" s="14"/>
    </row>
    <row r="40" spans="1:308" x14ac:dyDescent="0.2">
      <c r="A40" s="74">
        <v>7</v>
      </c>
      <c r="B40" s="40" t="s">
        <v>105</v>
      </c>
      <c r="C40" s="11" t="s">
        <v>106</v>
      </c>
      <c r="E40" s="19"/>
      <c r="F40" s="9">
        <v>0</v>
      </c>
      <c r="G40" s="19"/>
      <c r="H40" s="9">
        <v>0</v>
      </c>
      <c r="I40" s="19"/>
      <c r="J40" s="9">
        <v>-172</v>
      </c>
      <c r="K40" s="9"/>
      <c r="L40" s="9">
        <v>0</v>
      </c>
      <c r="M40" s="9"/>
      <c r="N40" s="9">
        <v>0</v>
      </c>
      <c r="O40" s="9"/>
      <c r="P40" s="9">
        <v>0</v>
      </c>
      <c r="Q40" s="9"/>
      <c r="R40" s="9">
        <v>0</v>
      </c>
      <c r="S40" s="9"/>
      <c r="T40" s="9">
        <v>0</v>
      </c>
      <c r="U40" s="9"/>
      <c r="V40" s="9">
        <v>0</v>
      </c>
      <c r="W40" s="9"/>
      <c r="X40" s="9">
        <v>0</v>
      </c>
      <c r="Y40" s="31">
        <f t="shared" si="56"/>
        <v>-172</v>
      </c>
      <c r="Z40" s="9">
        <v>0</v>
      </c>
      <c r="AA40" s="19"/>
      <c r="AB40" s="9">
        <v>0</v>
      </c>
      <c r="AC40" s="19"/>
      <c r="AD40" s="9">
        <v>0</v>
      </c>
      <c r="AE40" s="9"/>
      <c r="AF40" s="9">
        <v>0</v>
      </c>
      <c r="AG40" s="9"/>
      <c r="AH40" s="9">
        <v>0</v>
      </c>
      <c r="AI40" s="9"/>
      <c r="AJ40" s="9">
        <v>0</v>
      </c>
      <c r="AK40" s="9"/>
      <c r="AL40" s="9">
        <v>0</v>
      </c>
      <c r="AM40" s="9"/>
      <c r="AN40" s="9">
        <v>0</v>
      </c>
      <c r="AO40" s="9"/>
      <c r="AP40" s="9">
        <v>0</v>
      </c>
      <c r="AQ40" s="9"/>
      <c r="AR40" s="9">
        <v>0</v>
      </c>
      <c r="AS40" s="9"/>
      <c r="AT40" s="9">
        <v>0</v>
      </c>
      <c r="AU40" s="9"/>
      <c r="AV40" s="31">
        <f t="shared" si="57"/>
        <v>0</v>
      </c>
      <c r="AW40" s="9">
        <v>0</v>
      </c>
      <c r="AX40" s="19"/>
      <c r="AY40" s="9">
        <v>0</v>
      </c>
      <c r="AZ40" s="9"/>
      <c r="BA40" s="9">
        <v>0</v>
      </c>
      <c r="BB40" s="9"/>
      <c r="BC40" s="9">
        <v>0</v>
      </c>
      <c r="BD40" s="9"/>
      <c r="BE40" s="9">
        <v>0</v>
      </c>
      <c r="BF40" s="9"/>
      <c r="BG40" s="9">
        <v>0</v>
      </c>
      <c r="BH40" s="9"/>
      <c r="BI40" s="9">
        <v>0</v>
      </c>
      <c r="BJ40" s="9"/>
      <c r="BK40" s="9">
        <v>0</v>
      </c>
      <c r="BL40" s="9"/>
      <c r="BM40" s="9">
        <v>0</v>
      </c>
      <c r="BN40" s="9"/>
      <c r="BO40" s="9">
        <v>0</v>
      </c>
      <c r="BP40" s="19"/>
      <c r="BQ40" s="31">
        <f t="shared" si="58"/>
        <v>0</v>
      </c>
      <c r="BR40" s="9">
        <v>0</v>
      </c>
      <c r="BS40" s="19"/>
      <c r="BT40" s="9">
        <v>0</v>
      </c>
      <c r="BU40" s="9"/>
      <c r="BV40" s="9">
        <v>0</v>
      </c>
      <c r="BW40" s="9"/>
      <c r="BX40" s="9">
        <v>0</v>
      </c>
      <c r="BY40" s="9"/>
      <c r="BZ40" s="9">
        <v>0</v>
      </c>
      <c r="CA40" s="9"/>
      <c r="CB40" s="9">
        <v>0</v>
      </c>
      <c r="CC40" s="9"/>
      <c r="CD40" s="9">
        <v>0</v>
      </c>
      <c r="CE40" s="9"/>
      <c r="CF40" s="9">
        <v>0</v>
      </c>
      <c r="CG40" s="9"/>
      <c r="CH40" s="9">
        <v>0</v>
      </c>
      <c r="CI40" s="9"/>
      <c r="CJ40" s="9">
        <v>0</v>
      </c>
      <c r="CK40" s="19"/>
      <c r="CL40" s="31">
        <f t="shared" si="59"/>
        <v>0</v>
      </c>
      <c r="CM40" s="9">
        <v>0</v>
      </c>
      <c r="CN40" s="19"/>
      <c r="CO40" s="9">
        <v>0</v>
      </c>
      <c r="CP40" s="9"/>
      <c r="CQ40" s="9">
        <v>-4614.01</v>
      </c>
      <c r="CR40" s="9"/>
      <c r="CS40" s="9">
        <v>0</v>
      </c>
      <c r="CT40" s="9"/>
      <c r="CU40" s="9">
        <v>0</v>
      </c>
      <c r="CV40" s="9"/>
      <c r="CW40" s="9">
        <v>0</v>
      </c>
      <c r="CX40" s="9"/>
      <c r="CY40" s="9">
        <v>0</v>
      </c>
      <c r="CZ40" s="9"/>
      <c r="DA40" s="9">
        <v>0</v>
      </c>
      <c r="DB40" s="9"/>
      <c r="DC40" s="9">
        <v>0</v>
      </c>
      <c r="DD40" s="9"/>
      <c r="DE40" s="9">
        <v>0</v>
      </c>
      <c r="DF40" s="19"/>
      <c r="DG40" s="31">
        <f t="shared" si="60"/>
        <v>-4614.01</v>
      </c>
      <c r="DH40" s="9">
        <v>0</v>
      </c>
      <c r="DI40" s="19"/>
      <c r="DJ40" s="9">
        <v>0</v>
      </c>
      <c r="DK40" s="9"/>
      <c r="DL40" s="9">
        <v>-1403</v>
      </c>
      <c r="DM40" s="9"/>
      <c r="DN40" s="9">
        <v>0</v>
      </c>
      <c r="DO40" s="9"/>
      <c r="DP40" s="9">
        <v>0</v>
      </c>
      <c r="DQ40" s="9"/>
      <c r="DR40" s="9">
        <v>0</v>
      </c>
      <c r="DS40" s="9"/>
      <c r="DT40" s="9">
        <v>0</v>
      </c>
      <c r="DU40" s="9"/>
      <c r="DV40" s="9">
        <v>0</v>
      </c>
      <c r="DW40" s="9"/>
      <c r="DX40" s="9">
        <v>0</v>
      </c>
      <c r="DY40" s="19"/>
      <c r="DZ40" s="9">
        <v>0</v>
      </c>
      <c r="EA40" s="9"/>
      <c r="EB40" s="9">
        <v>0</v>
      </c>
      <c r="EC40" s="9"/>
      <c r="ED40" s="31">
        <f t="shared" si="61"/>
        <v>-1403</v>
      </c>
      <c r="EE40" s="9">
        <v>0</v>
      </c>
      <c r="EF40" s="19"/>
      <c r="EG40" s="9">
        <v>0</v>
      </c>
      <c r="EH40" s="9"/>
      <c r="EI40" s="9">
        <v>-1891.8</v>
      </c>
      <c r="EJ40" s="9"/>
      <c r="EK40" s="9">
        <v>0</v>
      </c>
      <c r="EL40" s="9"/>
      <c r="EM40" s="9">
        <v>0</v>
      </c>
      <c r="EN40" s="9"/>
      <c r="EO40" s="9">
        <v>0</v>
      </c>
      <c r="EP40" s="9"/>
      <c r="EQ40" s="9">
        <v>0</v>
      </c>
      <c r="ER40" s="9"/>
      <c r="ES40" s="9">
        <v>0</v>
      </c>
      <c r="ET40" s="9"/>
      <c r="EU40" s="9">
        <v>0</v>
      </c>
      <c r="EV40" s="9"/>
      <c r="EW40" s="9">
        <v>0</v>
      </c>
      <c r="EX40" s="9"/>
      <c r="EY40" s="9">
        <v>0</v>
      </c>
      <c r="EZ40" s="31">
        <f t="shared" si="62"/>
        <v>-1891.8</v>
      </c>
      <c r="FA40" s="9">
        <v>0</v>
      </c>
      <c r="FB40" s="19"/>
      <c r="FC40" s="9">
        <v>0</v>
      </c>
      <c r="FD40" s="19"/>
      <c r="FE40" s="9">
        <v>-6047.36</v>
      </c>
      <c r="FF40" s="9"/>
      <c r="FG40" s="9">
        <v>0</v>
      </c>
      <c r="FH40" s="9"/>
      <c r="FI40" s="9">
        <v>0</v>
      </c>
      <c r="FJ40" s="9"/>
      <c r="FK40" s="9">
        <v>0</v>
      </c>
      <c r="FL40" s="9"/>
      <c r="FM40" s="9">
        <v>0</v>
      </c>
      <c r="FN40" s="9"/>
      <c r="FO40" s="9">
        <v>0</v>
      </c>
      <c r="FP40" s="9"/>
      <c r="FQ40" s="9">
        <v>0</v>
      </c>
      <c r="FR40" s="9"/>
      <c r="FS40" s="9">
        <v>0</v>
      </c>
      <c r="FT40" s="9"/>
      <c r="FU40" s="9">
        <v>0</v>
      </c>
      <c r="FV40" s="31">
        <f t="shared" si="63"/>
        <v>-6047.36</v>
      </c>
      <c r="FW40" s="9">
        <v>0</v>
      </c>
      <c r="FX40" s="19"/>
      <c r="FY40" s="9">
        <v>0</v>
      </c>
      <c r="FZ40" s="9"/>
      <c r="GA40" s="9">
        <v>-5483.91</v>
      </c>
      <c r="GB40" s="9"/>
      <c r="GC40" s="9">
        <v>0</v>
      </c>
      <c r="GD40" s="9"/>
      <c r="GE40" s="9">
        <v>0</v>
      </c>
      <c r="GF40" s="9"/>
      <c r="GG40" s="9">
        <v>0</v>
      </c>
      <c r="GH40" s="9"/>
      <c r="GI40" s="9">
        <v>0</v>
      </c>
      <c r="GJ40" s="9"/>
      <c r="GK40" s="9">
        <v>0</v>
      </c>
      <c r="GL40" s="9"/>
      <c r="GM40" s="9">
        <v>0</v>
      </c>
      <c r="GN40" s="9"/>
      <c r="GO40" s="9">
        <v>0</v>
      </c>
      <c r="GP40" s="9"/>
      <c r="GQ40" s="9">
        <v>0</v>
      </c>
      <c r="GR40" s="19"/>
      <c r="GS40" s="31">
        <f t="shared" si="64"/>
        <v>-5483.91</v>
      </c>
      <c r="GT40" s="9">
        <v>0</v>
      </c>
      <c r="GU40" s="19"/>
      <c r="GV40" s="9">
        <v>0</v>
      </c>
      <c r="GW40" s="19"/>
      <c r="GX40" s="9">
        <v>-7496.5199999999995</v>
      </c>
      <c r="GY40" s="9"/>
      <c r="GZ40" s="9">
        <v>0</v>
      </c>
      <c r="HA40" s="9"/>
      <c r="HB40" s="9">
        <v>0</v>
      </c>
      <c r="HC40" s="9"/>
      <c r="HD40" s="9">
        <v>0</v>
      </c>
      <c r="HE40" s="9"/>
      <c r="HF40" s="9">
        <v>0</v>
      </c>
      <c r="HG40" s="9"/>
      <c r="HH40" s="9">
        <v>0</v>
      </c>
      <c r="HI40" s="9"/>
      <c r="HJ40" s="9">
        <v>0</v>
      </c>
      <c r="HK40" s="9"/>
      <c r="HL40" s="9">
        <v>0</v>
      </c>
      <c r="HM40" s="9"/>
      <c r="HN40" s="9">
        <v>0</v>
      </c>
      <c r="HO40" s="19"/>
      <c r="HP40" s="31">
        <f t="shared" si="65"/>
        <v>-7496.5199999999995</v>
      </c>
      <c r="HQ40" s="9">
        <v>0</v>
      </c>
      <c r="HR40" s="19"/>
      <c r="HS40" s="9">
        <v>0</v>
      </c>
      <c r="HT40" s="19"/>
      <c r="HU40" s="9">
        <v>-15048.990000000002</v>
      </c>
      <c r="HV40" s="9"/>
      <c r="HW40" s="9">
        <v>0</v>
      </c>
      <c r="HX40" s="9"/>
      <c r="HY40" s="9">
        <v>0</v>
      </c>
      <c r="HZ40" s="9"/>
      <c r="IA40" s="9">
        <v>0</v>
      </c>
      <c r="IB40" s="9"/>
      <c r="IC40" s="9">
        <v>0</v>
      </c>
      <c r="ID40" s="9"/>
      <c r="IE40" s="9">
        <v>0</v>
      </c>
      <c r="IF40" s="9"/>
      <c r="IG40" s="9">
        <v>0</v>
      </c>
      <c r="IH40" s="9"/>
      <c r="II40" s="9">
        <v>0</v>
      </c>
      <c r="IJ40" s="9"/>
      <c r="IK40" s="9">
        <v>0</v>
      </c>
      <c r="IL40" s="9"/>
      <c r="IM40" s="9">
        <v>0</v>
      </c>
      <c r="IN40" s="9"/>
      <c r="IO40" s="31">
        <f t="shared" si="66"/>
        <v>-15048.990000000002</v>
      </c>
      <c r="IP40" s="9">
        <v>0</v>
      </c>
      <c r="IQ40" s="19"/>
      <c r="IR40" s="9">
        <v>0</v>
      </c>
      <c r="IS40" s="19"/>
      <c r="IT40" s="9">
        <v>-11688.630000000001</v>
      </c>
      <c r="IU40" s="9"/>
      <c r="IV40" s="9">
        <v>0</v>
      </c>
      <c r="IW40" s="9"/>
      <c r="IX40" s="9">
        <v>0</v>
      </c>
      <c r="IY40" s="9"/>
      <c r="IZ40" s="9">
        <v>0</v>
      </c>
      <c r="JA40" s="9"/>
      <c r="JB40" s="9">
        <v>0</v>
      </c>
      <c r="JC40" s="9"/>
      <c r="JD40" s="9">
        <v>0</v>
      </c>
      <c r="JE40" s="9"/>
      <c r="JF40" s="9">
        <v>0</v>
      </c>
      <c r="JG40" s="9"/>
      <c r="JH40" s="9">
        <v>0</v>
      </c>
      <c r="JI40" s="9"/>
      <c r="JJ40" s="9">
        <v>0</v>
      </c>
      <c r="JK40" s="9"/>
      <c r="JL40" s="9">
        <v>0</v>
      </c>
      <c r="JM40" s="9"/>
      <c r="JN40" s="31">
        <f t="shared" si="67"/>
        <v>-11688.630000000001</v>
      </c>
      <c r="JO40" s="9">
        <v>0</v>
      </c>
      <c r="JP40" s="9"/>
      <c r="JQ40" s="9">
        <f t="shared" si="69"/>
        <v>0</v>
      </c>
      <c r="JR40" s="9"/>
      <c r="JS40" s="9">
        <f t="shared" si="70"/>
        <v>0</v>
      </c>
      <c r="JT40" s="9"/>
      <c r="JU40" s="9">
        <f t="shared" si="71"/>
        <v>0</v>
      </c>
      <c r="JV40" s="9"/>
      <c r="JW40" s="72">
        <f t="shared" si="25"/>
        <v>0</v>
      </c>
      <c r="JX40" s="9"/>
      <c r="JY40" s="9">
        <f t="shared" si="72"/>
        <v>0</v>
      </c>
      <c r="JZ40" s="19"/>
      <c r="KA40" s="9">
        <f t="shared" si="73"/>
        <v>0</v>
      </c>
      <c r="KB40" s="8"/>
      <c r="KC40" s="9">
        <f t="shared" si="74"/>
        <v>-53846.22</v>
      </c>
      <c r="KD40" s="9"/>
      <c r="KE40" s="9">
        <f t="shared" si="75"/>
        <v>0</v>
      </c>
      <c r="KF40" s="9"/>
      <c r="KG40" s="9">
        <f t="shared" si="76"/>
        <v>0</v>
      </c>
      <c r="KH40" s="9"/>
      <c r="KI40" s="9">
        <f t="shared" si="77"/>
        <v>0</v>
      </c>
      <c r="KJ40" s="9"/>
      <c r="KK40" s="9">
        <f t="shared" si="78"/>
        <v>0</v>
      </c>
      <c r="KL40" s="9"/>
      <c r="KM40" s="9">
        <f t="shared" si="79"/>
        <v>0</v>
      </c>
      <c r="KN40" s="9"/>
      <c r="KO40" s="9">
        <f t="shared" si="80"/>
        <v>0</v>
      </c>
      <c r="KP40" s="9"/>
      <c r="KQ40" s="31">
        <f t="shared" si="68"/>
        <v>-53846.22</v>
      </c>
      <c r="KR40" s="9"/>
      <c r="KS40" s="31">
        <v>-43843.060000000005</v>
      </c>
      <c r="KT40" s="23"/>
      <c r="KU40" s="23"/>
      <c r="KV40" s="14"/>
    </row>
    <row r="41" spans="1:308" x14ac:dyDescent="0.2">
      <c r="A41" s="74">
        <v>7</v>
      </c>
      <c r="B41" s="40" t="s">
        <v>107</v>
      </c>
      <c r="C41" s="11" t="s">
        <v>108</v>
      </c>
      <c r="E41" s="19"/>
      <c r="F41" s="9">
        <v>0</v>
      </c>
      <c r="G41" s="19"/>
      <c r="H41" s="9">
        <v>0</v>
      </c>
      <c r="I41" s="19"/>
      <c r="J41" s="9">
        <v>-26900</v>
      </c>
      <c r="K41" s="9"/>
      <c r="L41" s="9">
        <v>0</v>
      </c>
      <c r="M41" s="9"/>
      <c r="N41" s="9">
        <v>0</v>
      </c>
      <c r="O41" s="9"/>
      <c r="P41" s="9">
        <v>0</v>
      </c>
      <c r="Q41" s="9"/>
      <c r="R41" s="9">
        <v>0</v>
      </c>
      <c r="S41" s="9"/>
      <c r="T41" s="9">
        <v>0</v>
      </c>
      <c r="U41" s="9"/>
      <c r="V41" s="9">
        <v>0</v>
      </c>
      <c r="W41" s="9"/>
      <c r="X41" s="9">
        <v>0</v>
      </c>
      <c r="Y41" s="31">
        <f t="shared" si="56"/>
        <v>-26900</v>
      </c>
      <c r="Z41" s="9">
        <v>0</v>
      </c>
      <c r="AA41" s="19"/>
      <c r="AB41" s="9">
        <v>0</v>
      </c>
      <c r="AC41" s="19"/>
      <c r="AD41" s="9">
        <v>-26939.03</v>
      </c>
      <c r="AE41" s="9"/>
      <c r="AF41" s="9">
        <v>0</v>
      </c>
      <c r="AG41" s="9"/>
      <c r="AH41" s="9">
        <v>0</v>
      </c>
      <c r="AI41" s="9"/>
      <c r="AJ41" s="9">
        <v>0</v>
      </c>
      <c r="AK41" s="9"/>
      <c r="AL41" s="9">
        <v>0</v>
      </c>
      <c r="AM41" s="9"/>
      <c r="AN41" s="9">
        <v>0</v>
      </c>
      <c r="AO41" s="9"/>
      <c r="AP41" s="9">
        <v>0</v>
      </c>
      <c r="AQ41" s="9"/>
      <c r="AR41" s="9">
        <v>0</v>
      </c>
      <c r="AS41" s="9"/>
      <c r="AT41" s="9">
        <v>0</v>
      </c>
      <c r="AU41" s="9"/>
      <c r="AV41" s="31">
        <f t="shared" si="57"/>
        <v>-26939.03</v>
      </c>
      <c r="AW41" s="9">
        <v>-300</v>
      </c>
      <c r="AX41" s="19"/>
      <c r="AY41" s="9">
        <v>0</v>
      </c>
      <c r="AZ41" s="9"/>
      <c r="BA41" s="9">
        <v>-26900</v>
      </c>
      <c r="BB41" s="9"/>
      <c r="BC41" s="9">
        <v>0</v>
      </c>
      <c r="BD41" s="9"/>
      <c r="BE41" s="9">
        <v>0</v>
      </c>
      <c r="BF41" s="9"/>
      <c r="BG41" s="9">
        <v>0</v>
      </c>
      <c r="BH41" s="9"/>
      <c r="BI41" s="9">
        <v>0</v>
      </c>
      <c r="BJ41" s="9"/>
      <c r="BK41" s="9">
        <v>0</v>
      </c>
      <c r="BL41" s="9"/>
      <c r="BM41" s="9">
        <v>0</v>
      </c>
      <c r="BN41" s="9"/>
      <c r="BO41" s="9">
        <v>0</v>
      </c>
      <c r="BP41" s="19"/>
      <c r="BQ41" s="31">
        <f t="shared" si="58"/>
        <v>-27200</v>
      </c>
      <c r="BR41" s="9">
        <v>-1625</v>
      </c>
      <c r="BS41" s="19"/>
      <c r="BT41" s="9">
        <v>0</v>
      </c>
      <c r="BU41" s="9"/>
      <c r="BV41" s="9">
        <v>-26900</v>
      </c>
      <c r="BW41" s="9"/>
      <c r="BX41" s="9">
        <v>0</v>
      </c>
      <c r="BY41" s="9"/>
      <c r="BZ41" s="9">
        <v>0</v>
      </c>
      <c r="CA41" s="9"/>
      <c r="CB41" s="9">
        <v>0</v>
      </c>
      <c r="CC41" s="9"/>
      <c r="CD41" s="9">
        <v>0</v>
      </c>
      <c r="CE41" s="9"/>
      <c r="CF41" s="9">
        <v>0</v>
      </c>
      <c r="CG41" s="9"/>
      <c r="CH41" s="9">
        <v>0</v>
      </c>
      <c r="CI41" s="9"/>
      <c r="CJ41" s="9">
        <v>0</v>
      </c>
      <c r="CK41" s="19"/>
      <c r="CL41" s="31">
        <f t="shared" si="59"/>
        <v>-28525</v>
      </c>
      <c r="CM41" s="9">
        <v>0</v>
      </c>
      <c r="CN41" s="19"/>
      <c r="CO41" s="9">
        <v>0</v>
      </c>
      <c r="CP41" s="9"/>
      <c r="CQ41" s="9">
        <v>-34194</v>
      </c>
      <c r="CR41" s="9"/>
      <c r="CS41" s="9">
        <v>0</v>
      </c>
      <c r="CT41" s="9"/>
      <c r="CU41" s="9">
        <v>0</v>
      </c>
      <c r="CV41" s="9"/>
      <c r="CW41" s="9">
        <v>0</v>
      </c>
      <c r="CX41" s="9"/>
      <c r="CY41" s="9">
        <v>0</v>
      </c>
      <c r="CZ41" s="9"/>
      <c r="DA41" s="9">
        <v>0</v>
      </c>
      <c r="DB41" s="9"/>
      <c r="DC41" s="9">
        <v>0</v>
      </c>
      <c r="DD41" s="9"/>
      <c r="DE41" s="9">
        <v>0</v>
      </c>
      <c r="DF41" s="19"/>
      <c r="DG41" s="31">
        <f t="shared" si="60"/>
        <v>-34194</v>
      </c>
      <c r="DH41" s="9">
        <v>0</v>
      </c>
      <c r="DI41" s="19"/>
      <c r="DJ41" s="9">
        <v>0</v>
      </c>
      <c r="DK41" s="9"/>
      <c r="DL41" s="9">
        <v>-27200</v>
      </c>
      <c r="DM41" s="9"/>
      <c r="DN41" s="9">
        <v>0</v>
      </c>
      <c r="DO41" s="9"/>
      <c r="DP41" s="9">
        <v>0</v>
      </c>
      <c r="DQ41" s="9"/>
      <c r="DR41" s="9">
        <v>0</v>
      </c>
      <c r="DS41" s="9"/>
      <c r="DT41" s="9">
        <v>0</v>
      </c>
      <c r="DU41" s="9"/>
      <c r="DV41" s="9">
        <v>0</v>
      </c>
      <c r="DW41" s="9"/>
      <c r="DX41" s="9">
        <v>0</v>
      </c>
      <c r="DY41" s="19"/>
      <c r="DZ41" s="9">
        <v>0</v>
      </c>
      <c r="EA41" s="9"/>
      <c r="EB41" s="9">
        <v>0</v>
      </c>
      <c r="EC41" s="9"/>
      <c r="ED41" s="31">
        <f t="shared" si="61"/>
        <v>-27200</v>
      </c>
      <c r="EE41" s="9">
        <v>0</v>
      </c>
      <c r="EF41" s="19"/>
      <c r="EG41" s="9">
        <v>0</v>
      </c>
      <c r="EH41" s="9"/>
      <c r="EI41" s="9">
        <v>-30810.010000000002</v>
      </c>
      <c r="EJ41" s="9"/>
      <c r="EK41" s="9">
        <v>0</v>
      </c>
      <c r="EL41" s="9"/>
      <c r="EM41" s="9">
        <v>0</v>
      </c>
      <c r="EN41" s="9"/>
      <c r="EO41" s="9">
        <v>0</v>
      </c>
      <c r="EP41" s="9"/>
      <c r="EQ41" s="9">
        <v>0</v>
      </c>
      <c r="ER41" s="9"/>
      <c r="ES41" s="9">
        <v>0</v>
      </c>
      <c r="ET41" s="9"/>
      <c r="EU41" s="9">
        <v>0</v>
      </c>
      <c r="EV41" s="9"/>
      <c r="EW41" s="9">
        <v>0</v>
      </c>
      <c r="EX41" s="9"/>
      <c r="EY41" s="9">
        <v>0</v>
      </c>
      <c r="EZ41" s="31">
        <f t="shared" si="62"/>
        <v>-30810.010000000002</v>
      </c>
      <c r="FA41" s="9">
        <v>0</v>
      </c>
      <c r="FB41" s="19"/>
      <c r="FC41" s="9">
        <v>0</v>
      </c>
      <c r="FD41" s="19"/>
      <c r="FE41" s="9">
        <v>0</v>
      </c>
      <c r="FF41" s="9"/>
      <c r="FG41" s="9">
        <v>0</v>
      </c>
      <c r="FH41" s="9"/>
      <c r="FI41" s="9">
        <v>0</v>
      </c>
      <c r="FJ41" s="9"/>
      <c r="FK41" s="9">
        <v>0</v>
      </c>
      <c r="FL41" s="9"/>
      <c r="FM41" s="9">
        <v>0</v>
      </c>
      <c r="FN41" s="9"/>
      <c r="FO41" s="9">
        <v>0</v>
      </c>
      <c r="FP41" s="9"/>
      <c r="FQ41" s="9">
        <v>0</v>
      </c>
      <c r="FR41" s="9"/>
      <c r="FS41" s="9">
        <v>0</v>
      </c>
      <c r="FT41" s="9"/>
      <c r="FU41" s="9">
        <v>0</v>
      </c>
      <c r="FV41" s="31">
        <f t="shared" si="63"/>
        <v>0</v>
      </c>
      <c r="FW41" s="9">
        <v>0</v>
      </c>
      <c r="FX41" s="19"/>
      <c r="FY41" s="9">
        <v>0</v>
      </c>
      <c r="FZ41" s="9"/>
      <c r="GA41" s="9">
        <v>-62170</v>
      </c>
      <c r="GB41" s="9"/>
      <c r="GC41" s="9">
        <v>0</v>
      </c>
      <c r="GD41" s="9"/>
      <c r="GE41" s="9">
        <v>0</v>
      </c>
      <c r="GF41" s="9"/>
      <c r="GG41" s="9">
        <v>0</v>
      </c>
      <c r="GH41" s="9"/>
      <c r="GI41" s="9">
        <v>0</v>
      </c>
      <c r="GJ41" s="9"/>
      <c r="GK41" s="9">
        <v>0</v>
      </c>
      <c r="GL41" s="9"/>
      <c r="GM41" s="9">
        <v>0</v>
      </c>
      <c r="GN41" s="9"/>
      <c r="GO41" s="9">
        <v>0</v>
      </c>
      <c r="GP41" s="9"/>
      <c r="GQ41" s="9">
        <v>0</v>
      </c>
      <c r="GR41" s="19"/>
      <c r="GS41" s="31">
        <f t="shared" si="64"/>
        <v>-62170</v>
      </c>
      <c r="GT41" s="9">
        <v>0</v>
      </c>
      <c r="GU41" s="19"/>
      <c r="GV41" s="9">
        <v>0</v>
      </c>
      <c r="GW41" s="19"/>
      <c r="GX41" s="9">
        <v>-39936.089999999997</v>
      </c>
      <c r="GY41" s="9"/>
      <c r="GZ41" s="9">
        <v>0</v>
      </c>
      <c r="HA41" s="9"/>
      <c r="HB41" s="9">
        <v>0</v>
      </c>
      <c r="HC41" s="9"/>
      <c r="HD41" s="9">
        <v>0</v>
      </c>
      <c r="HE41" s="9"/>
      <c r="HF41" s="9">
        <v>0</v>
      </c>
      <c r="HG41" s="9"/>
      <c r="HH41" s="9">
        <v>0</v>
      </c>
      <c r="HI41" s="9"/>
      <c r="HJ41" s="9">
        <v>0</v>
      </c>
      <c r="HK41" s="9"/>
      <c r="HL41" s="9">
        <v>0</v>
      </c>
      <c r="HM41" s="9"/>
      <c r="HN41" s="9">
        <v>0</v>
      </c>
      <c r="HO41" s="19"/>
      <c r="HP41" s="31">
        <f t="shared" si="65"/>
        <v>-39936.089999999997</v>
      </c>
      <c r="HQ41" s="9">
        <v>0</v>
      </c>
      <c r="HR41" s="19"/>
      <c r="HS41" s="9">
        <v>0</v>
      </c>
      <c r="HT41" s="19"/>
      <c r="HU41" s="9">
        <v>-70709.56</v>
      </c>
      <c r="HV41" s="9"/>
      <c r="HW41" s="9">
        <v>0</v>
      </c>
      <c r="HX41" s="9"/>
      <c r="HY41" s="9">
        <v>0</v>
      </c>
      <c r="HZ41" s="9"/>
      <c r="IA41" s="9">
        <v>0</v>
      </c>
      <c r="IB41" s="9"/>
      <c r="IC41" s="9">
        <v>0</v>
      </c>
      <c r="ID41" s="9"/>
      <c r="IE41" s="9">
        <v>0</v>
      </c>
      <c r="IF41" s="9"/>
      <c r="IG41" s="9">
        <v>0</v>
      </c>
      <c r="IH41" s="9"/>
      <c r="II41" s="9">
        <v>0</v>
      </c>
      <c r="IJ41" s="9"/>
      <c r="IK41" s="9">
        <v>0</v>
      </c>
      <c r="IL41" s="9"/>
      <c r="IM41" s="9">
        <v>0</v>
      </c>
      <c r="IN41" s="9"/>
      <c r="IO41" s="31">
        <f t="shared" si="66"/>
        <v>-70709.56</v>
      </c>
      <c r="IP41" s="9">
        <v>0</v>
      </c>
      <c r="IQ41" s="19"/>
      <c r="IR41" s="9">
        <v>0</v>
      </c>
      <c r="IS41" s="19"/>
      <c r="IT41" s="9">
        <v>-30935</v>
      </c>
      <c r="IU41" s="9"/>
      <c r="IV41" s="9">
        <v>0</v>
      </c>
      <c r="IW41" s="9"/>
      <c r="IX41" s="9">
        <v>0</v>
      </c>
      <c r="IY41" s="9"/>
      <c r="IZ41" s="9">
        <v>-1987</v>
      </c>
      <c r="JA41" s="9"/>
      <c r="JB41" s="9">
        <v>0</v>
      </c>
      <c r="JC41" s="9"/>
      <c r="JD41" s="9">
        <v>0</v>
      </c>
      <c r="JE41" s="9"/>
      <c r="JF41" s="9">
        <v>0</v>
      </c>
      <c r="JG41" s="9"/>
      <c r="JH41" s="9">
        <v>0</v>
      </c>
      <c r="JI41" s="9"/>
      <c r="JJ41" s="9">
        <v>0</v>
      </c>
      <c r="JK41" s="9"/>
      <c r="JL41" s="9">
        <v>0</v>
      </c>
      <c r="JM41" s="9"/>
      <c r="JN41" s="31">
        <f t="shared" si="67"/>
        <v>-32922</v>
      </c>
      <c r="JO41" s="9">
        <v>0</v>
      </c>
      <c r="JP41" s="9"/>
      <c r="JQ41" s="9">
        <f t="shared" si="69"/>
        <v>0</v>
      </c>
      <c r="JR41" s="9"/>
      <c r="JS41" s="9">
        <f t="shared" si="70"/>
        <v>0</v>
      </c>
      <c r="JT41" s="9"/>
      <c r="JU41" s="9">
        <f t="shared" si="71"/>
        <v>0</v>
      </c>
      <c r="JV41" s="9"/>
      <c r="JW41" s="72">
        <f t="shared" si="25"/>
        <v>0</v>
      </c>
      <c r="JX41" s="9"/>
      <c r="JY41" s="9">
        <f t="shared" si="72"/>
        <v>-1925</v>
      </c>
      <c r="JZ41" s="19"/>
      <c r="KA41" s="9">
        <f t="shared" si="73"/>
        <v>0</v>
      </c>
      <c r="KB41" s="8"/>
      <c r="KC41" s="9">
        <f t="shared" si="74"/>
        <v>-403593.69</v>
      </c>
      <c r="KD41" s="9"/>
      <c r="KE41" s="9">
        <f t="shared" si="75"/>
        <v>0</v>
      </c>
      <c r="KF41" s="9"/>
      <c r="KG41" s="9">
        <f t="shared" si="76"/>
        <v>-1987</v>
      </c>
      <c r="KH41" s="9"/>
      <c r="KI41" s="9">
        <f t="shared" si="77"/>
        <v>0</v>
      </c>
      <c r="KJ41" s="9"/>
      <c r="KK41" s="9">
        <f t="shared" si="78"/>
        <v>0</v>
      </c>
      <c r="KL41" s="9"/>
      <c r="KM41" s="9">
        <f t="shared" si="79"/>
        <v>0</v>
      </c>
      <c r="KN41" s="9"/>
      <c r="KO41" s="9">
        <f t="shared" si="80"/>
        <v>0</v>
      </c>
      <c r="KP41" s="9"/>
      <c r="KQ41" s="31">
        <f t="shared" si="68"/>
        <v>-407505.69</v>
      </c>
      <c r="KR41" s="9"/>
      <c r="KS41" s="31">
        <v>-498896.06999999995</v>
      </c>
      <c r="KT41" s="23"/>
      <c r="KU41" s="23"/>
      <c r="KV41" s="14"/>
    </row>
    <row r="42" spans="1:308" x14ac:dyDescent="0.2">
      <c r="A42" s="74">
        <v>7</v>
      </c>
      <c r="B42" s="40" t="s">
        <v>109</v>
      </c>
      <c r="C42" s="11" t="s">
        <v>110</v>
      </c>
      <c r="E42" s="19"/>
      <c r="F42" s="9">
        <v>0</v>
      </c>
      <c r="G42" s="19"/>
      <c r="H42" s="9">
        <v>0</v>
      </c>
      <c r="I42" s="19"/>
      <c r="J42" s="9">
        <v>0</v>
      </c>
      <c r="K42" s="9"/>
      <c r="L42" s="9">
        <v>0</v>
      </c>
      <c r="M42" s="9"/>
      <c r="N42" s="9">
        <v>0</v>
      </c>
      <c r="O42" s="9"/>
      <c r="P42" s="9">
        <v>0</v>
      </c>
      <c r="Q42" s="9"/>
      <c r="R42" s="9">
        <v>0</v>
      </c>
      <c r="S42" s="9"/>
      <c r="T42" s="9">
        <v>0</v>
      </c>
      <c r="U42" s="9"/>
      <c r="V42" s="9">
        <v>0</v>
      </c>
      <c r="W42" s="9"/>
      <c r="X42" s="9">
        <v>0</v>
      </c>
      <c r="Y42" s="31">
        <f t="shared" si="56"/>
        <v>0</v>
      </c>
      <c r="Z42" s="9">
        <v>0</v>
      </c>
      <c r="AA42" s="19"/>
      <c r="AB42" s="9">
        <v>0</v>
      </c>
      <c r="AC42" s="19"/>
      <c r="AD42" s="9">
        <v>-30.54</v>
      </c>
      <c r="AE42" s="9"/>
      <c r="AF42" s="9">
        <v>0</v>
      </c>
      <c r="AG42" s="9"/>
      <c r="AH42" s="9">
        <v>0</v>
      </c>
      <c r="AI42" s="9"/>
      <c r="AJ42" s="9">
        <v>0</v>
      </c>
      <c r="AK42" s="9"/>
      <c r="AL42" s="9">
        <v>0</v>
      </c>
      <c r="AM42" s="9"/>
      <c r="AN42" s="9">
        <v>0</v>
      </c>
      <c r="AO42" s="9"/>
      <c r="AP42" s="9">
        <v>0</v>
      </c>
      <c r="AQ42" s="9"/>
      <c r="AR42" s="9">
        <v>0</v>
      </c>
      <c r="AS42" s="9"/>
      <c r="AT42" s="9">
        <v>0</v>
      </c>
      <c r="AU42" s="9"/>
      <c r="AV42" s="31">
        <f t="shared" si="57"/>
        <v>-30.54</v>
      </c>
      <c r="AW42" s="9">
        <v>0</v>
      </c>
      <c r="AX42" s="19"/>
      <c r="AY42" s="9">
        <v>0</v>
      </c>
      <c r="AZ42" s="9"/>
      <c r="BA42" s="9">
        <v>-357.31</v>
      </c>
      <c r="BB42" s="9"/>
      <c r="BC42" s="9">
        <v>0</v>
      </c>
      <c r="BD42" s="9"/>
      <c r="BE42" s="9">
        <v>0</v>
      </c>
      <c r="BF42" s="9"/>
      <c r="BG42" s="9">
        <v>0</v>
      </c>
      <c r="BH42" s="9"/>
      <c r="BI42" s="9">
        <v>0</v>
      </c>
      <c r="BJ42" s="9"/>
      <c r="BK42" s="9">
        <v>0</v>
      </c>
      <c r="BL42" s="9"/>
      <c r="BM42" s="9">
        <v>0</v>
      </c>
      <c r="BN42" s="9"/>
      <c r="BO42" s="9">
        <v>0</v>
      </c>
      <c r="BP42" s="19"/>
      <c r="BQ42" s="31">
        <f t="shared" si="58"/>
        <v>-357.31</v>
      </c>
      <c r="BR42" s="9">
        <v>0</v>
      </c>
      <c r="BS42" s="19"/>
      <c r="BT42" s="9">
        <v>0</v>
      </c>
      <c r="BU42" s="9"/>
      <c r="BV42" s="9">
        <v>-78.72</v>
      </c>
      <c r="BW42" s="9"/>
      <c r="BX42" s="9">
        <v>0</v>
      </c>
      <c r="BY42" s="9"/>
      <c r="BZ42" s="9">
        <v>0</v>
      </c>
      <c r="CA42" s="9"/>
      <c r="CB42" s="9">
        <v>0</v>
      </c>
      <c r="CC42" s="9"/>
      <c r="CD42" s="9">
        <v>0</v>
      </c>
      <c r="CE42" s="9"/>
      <c r="CF42" s="9">
        <v>0</v>
      </c>
      <c r="CG42" s="9"/>
      <c r="CH42" s="9">
        <v>0</v>
      </c>
      <c r="CI42" s="9"/>
      <c r="CJ42" s="9">
        <v>0</v>
      </c>
      <c r="CK42" s="19"/>
      <c r="CL42" s="31">
        <f t="shared" si="59"/>
        <v>-78.72</v>
      </c>
      <c r="CM42" s="9">
        <v>0</v>
      </c>
      <c r="CN42" s="19"/>
      <c r="CO42" s="9">
        <v>0</v>
      </c>
      <c r="CP42" s="9"/>
      <c r="CQ42" s="9">
        <v>-645.04</v>
      </c>
      <c r="CR42" s="9"/>
      <c r="CS42" s="9">
        <v>0</v>
      </c>
      <c r="CT42" s="9"/>
      <c r="CU42" s="9">
        <v>0</v>
      </c>
      <c r="CV42" s="9"/>
      <c r="CW42" s="9">
        <v>0</v>
      </c>
      <c r="CX42" s="9"/>
      <c r="CY42" s="9">
        <v>0</v>
      </c>
      <c r="CZ42" s="9"/>
      <c r="DA42" s="9">
        <v>0</v>
      </c>
      <c r="DB42" s="9"/>
      <c r="DC42" s="9">
        <v>0</v>
      </c>
      <c r="DD42" s="9"/>
      <c r="DE42" s="9">
        <v>0</v>
      </c>
      <c r="DF42" s="19"/>
      <c r="DG42" s="31">
        <f t="shared" si="60"/>
        <v>-645.04</v>
      </c>
      <c r="DH42" s="9">
        <v>0</v>
      </c>
      <c r="DI42" s="19"/>
      <c r="DJ42" s="9">
        <v>0</v>
      </c>
      <c r="DK42" s="9"/>
      <c r="DL42" s="9">
        <v>-690.49</v>
      </c>
      <c r="DM42" s="9"/>
      <c r="DN42" s="9">
        <v>0</v>
      </c>
      <c r="DO42" s="9"/>
      <c r="DP42" s="9">
        <v>0</v>
      </c>
      <c r="DQ42" s="9"/>
      <c r="DR42" s="9">
        <v>0</v>
      </c>
      <c r="DS42" s="9"/>
      <c r="DT42" s="9">
        <v>0</v>
      </c>
      <c r="DU42" s="9"/>
      <c r="DV42" s="9">
        <v>0</v>
      </c>
      <c r="DW42" s="9"/>
      <c r="DX42" s="9">
        <v>0</v>
      </c>
      <c r="DY42" s="19"/>
      <c r="DZ42" s="9">
        <v>0</v>
      </c>
      <c r="EA42" s="9"/>
      <c r="EB42" s="9">
        <v>0</v>
      </c>
      <c r="EC42" s="9"/>
      <c r="ED42" s="31">
        <f t="shared" si="61"/>
        <v>-690.49</v>
      </c>
      <c r="EE42" s="9">
        <v>0</v>
      </c>
      <c r="EF42" s="19"/>
      <c r="EG42" s="9">
        <v>0</v>
      </c>
      <c r="EH42" s="9"/>
      <c r="EI42" s="9">
        <v>-562.74</v>
      </c>
      <c r="EJ42" s="9"/>
      <c r="EK42" s="9">
        <v>0</v>
      </c>
      <c r="EL42" s="9"/>
      <c r="EM42" s="9">
        <v>0</v>
      </c>
      <c r="EN42" s="9"/>
      <c r="EO42" s="9">
        <v>0</v>
      </c>
      <c r="EP42" s="9"/>
      <c r="EQ42" s="9">
        <v>0</v>
      </c>
      <c r="ER42" s="9"/>
      <c r="ES42" s="9">
        <v>0</v>
      </c>
      <c r="ET42" s="9"/>
      <c r="EU42" s="9">
        <v>0</v>
      </c>
      <c r="EV42" s="9"/>
      <c r="EW42" s="9">
        <v>0</v>
      </c>
      <c r="EX42" s="9"/>
      <c r="EY42" s="9">
        <v>0</v>
      </c>
      <c r="EZ42" s="31">
        <f t="shared" si="62"/>
        <v>-562.74</v>
      </c>
      <c r="FA42" s="9">
        <v>0</v>
      </c>
      <c r="FB42" s="19"/>
      <c r="FC42" s="9">
        <v>0</v>
      </c>
      <c r="FD42" s="19"/>
      <c r="FE42" s="9">
        <v>-1122.82</v>
      </c>
      <c r="FF42" s="9"/>
      <c r="FG42" s="9">
        <v>0</v>
      </c>
      <c r="FH42" s="9"/>
      <c r="FI42" s="9">
        <v>0</v>
      </c>
      <c r="FJ42" s="9"/>
      <c r="FK42" s="9">
        <v>0</v>
      </c>
      <c r="FL42" s="9"/>
      <c r="FM42" s="9">
        <v>0</v>
      </c>
      <c r="FN42" s="9"/>
      <c r="FO42" s="9">
        <v>0</v>
      </c>
      <c r="FP42" s="9"/>
      <c r="FQ42" s="9">
        <v>0</v>
      </c>
      <c r="FR42" s="9"/>
      <c r="FS42" s="9">
        <v>0</v>
      </c>
      <c r="FT42" s="9"/>
      <c r="FU42" s="9">
        <v>0</v>
      </c>
      <c r="FV42" s="31">
        <f t="shared" si="63"/>
        <v>-1122.82</v>
      </c>
      <c r="FW42" s="9">
        <v>0</v>
      </c>
      <c r="FX42" s="19"/>
      <c r="FY42" s="9">
        <v>0</v>
      </c>
      <c r="FZ42" s="9"/>
      <c r="GA42" s="9">
        <v>-1247.51</v>
      </c>
      <c r="GB42" s="9"/>
      <c r="GC42" s="9">
        <v>0</v>
      </c>
      <c r="GD42" s="9"/>
      <c r="GE42" s="9">
        <v>0</v>
      </c>
      <c r="GF42" s="9"/>
      <c r="GG42" s="9">
        <v>0</v>
      </c>
      <c r="GH42" s="9"/>
      <c r="GI42" s="9">
        <v>0</v>
      </c>
      <c r="GJ42" s="9"/>
      <c r="GK42" s="9">
        <v>0</v>
      </c>
      <c r="GL42" s="9"/>
      <c r="GM42" s="9">
        <v>0</v>
      </c>
      <c r="GN42" s="9"/>
      <c r="GO42" s="9">
        <v>0</v>
      </c>
      <c r="GP42" s="9"/>
      <c r="GQ42" s="9">
        <v>0</v>
      </c>
      <c r="GR42" s="19"/>
      <c r="GS42" s="31">
        <f t="shared" si="64"/>
        <v>-1247.51</v>
      </c>
      <c r="GT42" s="9">
        <v>0</v>
      </c>
      <c r="GU42" s="19"/>
      <c r="GV42" s="9">
        <v>0</v>
      </c>
      <c r="GW42" s="19"/>
      <c r="GX42" s="9">
        <v>-1902.34</v>
      </c>
      <c r="GY42" s="9"/>
      <c r="GZ42" s="9">
        <v>0</v>
      </c>
      <c r="HA42" s="9"/>
      <c r="HB42" s="9">
        <v>0</v>
      </c>
      <c r="HC42" s="9"/>
      <c r="HD42" s="9">
        <v>0</v>
      </c>
      <c r="HE42" s="9"/>
      <c r="HF42" s="9">
        <v>0</v>
      </c>
      <c r="HG42" s="9"/>
      <c r="HH42" s="9">
        <v>0</v>
      </c>
      <c r="HI42" s="9"/>
      <c r="HJ42" s="9">
        <v>0</v>
      </c>
      <c r="HK42" s="9"/>
      <c r="HL42" s="9">
        <v>0</v>
      </c>
      <c r="HM42" s="9"/>
      <c r="HN42" s="9">
        <v>0</v>
      </c>
      <c r="HO42" s="19"/>
      <c r="HP42" s="31">
        <f t="shared" si="65"/>
        <v>-1902.34</v>
      </c>
      <c r="HQ42" s="9">
        <v>0</v>
      </c>
      <c r="HR42" s="19"/>
      <c r="HS42" s="9">
        <v>0</v>
      </c>
      <c r="HT42" s="19"/>
      <c r="HU42" s="9">
        <v>-2317.1799999999998</v>
      </c>
      <c r="HV42" s="9"/>
      <c r="HW42" s="9">
        <v>0</v>
      </c>
      <c r="HX42" s="9"/>
      <c r="HY42" s="9">
        <v>0</v>
      </c>
      <c r="HZ42" s="9"/>
      <c r="IA42" s="9">
        <v>0</v>
      </c>
      <c r="IB42" s="9"/>
      <c r="IC42" s="9">
        <v>0</v>
      </c>
      <c r="ID42" s="9"/>
      <c r="IE42" s="9">
        <v>0</v>
      </c>
      <c r="IF42" s="9"/>
      <c r="IG42" s="9">
        <v>0</v>
      </c>
      <c r="IH42" s="9"/>
      <c r="II42" s="9">
        <v>0</v>
      </c>
      <c r="IJ42" s="9"/>
      <c r="IK42" s="9">
        <v>0</v>
      </c>
      <c r="IL42" s="9"/>
      <c r="IM42" s="9">
        <v>0</v>
      </c>
      <c r="IN42" s="9"/>
      <c r="IO42" s="31">
        <f t="shared" si="66"/>
        <v>-2317.1799999999998</v>
      </c>
      <c r="IP42" s="9">
        <v>0</v>
      </c>
      <c r="IQ42" s="19"/>
      <c r="IR42" s="9">
        <v>0</v>
      </c>
      <c r="IS42" s="19"/>
      <c r="IT42" s="9">
        <v>0</v>
      </c>
      <c r="IU42" s="9"/>
      <c r="IV42" s="9">
        <v>0</v>
      </c>
      <c r="IW42" s="9"/>
      <c r="IX42" s="9">
        <v>0</v>
      </c>
      <c r="IY42" s="9"/>
      <c r="IZ42" s="9">
        <v>0</v>
      </c>
      <c r="JA42" s="9"/>
      <c r="JB42" s="9">
        <v>0</v>
      </c>
      <c r="JC42" s="9"/>
      <c r="JD42" s="9">
        <v>0</v>
      </c>
      <c r="JE42" s="9"/>
      <c r="JF42" s="9">
        <v>0</v>
      </c>
      <c r="JG42" s="9"/>
      <c r="JH42" s="9">
        <v>0</v>
      </c>
      <c r="JI42" s="9"/>
      <c r="JJ42" s="9">
        <v>0</v>
      </c>
      <c r="JK42" s="9"/>
      <c r="JL42" s="9">
        <v>0</v>
      </c>
      <c r="JM42" s="9"/>
      <c r="JN42" s="31">
        <f t="shared" si="67"/>
        <v>0</v>
      </c>
      <c r="JO42" s="9">
        <v>0</v>
      </c>
      <c r="JP42" s="9"/>
      <c r="JQ42" s="9">
        <f t="shared" si="69"/>
        <v>0</v>
      </c>
      <c r="JR42" s="9"/>
      <c r="JS42" s="9">
        <f t="shared" si="70"/>
        <v>0</v>
      </c>
      <c r="JT42" s="9"/>
      <c r="JU42" s="9">
        <f t="shared" si="71"/>
        <v>0</v>
      </c>
      <c r="JV42" s="9"/>
      <c r="JW42" s="72">
        <f t="shared" si="25"/>
        <v>0</v>
      </c>
      <c r="JX42" s="9"/>
      <c r="JY42" s="9">
        <f t="shared" si="72"/>
        <v>0</v>
      </c>
      <c r="JZ42" s="19"/>
      <c r="KA42" s="9">
        <f t="shared" si="73"/>
        <v>0</v>
      </c>
      <c r="KB42" s="8"/>
      <c r="KC42" s="9">
        <f t="shared" si="74"/>
        <v>-8954.69</v>
      </c>
      <c r="KD42" s="9"/>
      <c r="KE42" s="9">
        <f t="shared" si="75"/>
        <v>0</v>
      </c>
      <c r="KF42" s="9"/>
      <c r="KG42" s="9">
        <f t="shared" si="76"/>
        <v>0</v>
      </c>
      <c r="KH42" s="9"/>
      <c r="KI42" s="9">
        <f t="shared" si="77"/>
        <v>0</v>
      </c>
      <c r="KJ42" s="9"/>
      <c r="KK42" s="9">
        <f t="shared" si="78"/>
        <v>0</v>
      </c>
      <c r="KL42" s="9"/>
      <c r="KM42" s="9">
        <f t="shared" si="79"/>
        <v>0</v>
      </c>
      <c r="KN42" s="9"/>
      <c r="KO42" s="9">
        <f t="shared" si="80"/>
        <v>0</v>
      </c>
      <c r="KP42" s="9"/>
      <c r="KQ42" s="31">
        <f t="shared" si="68"/>
        <v>-8954.69</v>
      </c>
      <c r="KR42" s="9"/>
      <c r="KS42" s="31">
        <v>-3639.4800000000005</v>
      </c>
      <c r="KT42" s="23"/>
      <c r="KU42" s="23"/>
      <c r="KV42" s="14"/>
    </row>
    <row r="43" spans="1:308" x14ac:dyDescent="0.2">
      <c r="A43" s="74">
        <v>7</v>
      </c>
      <c r="B43" s="40" t="s">
        <v>111</v>
      </c>
      <c r="C43" s="11" t="s">
        <v>112</v>
      </c>
      <c r="E43" s="19"/>
      <c r="F43" s="9">
        <v>0</v>
      </c>
      <c r="G43" s="19"/>
      <c r="H43" s="9">
        <v>0</v>
      </c>
      <c r="I43" s="19"/>
      <c r="J43" s="9">
        <v>0</v>
      </c>
      <c r="K43" s="9"/>
      <c r="L43" s="9">
        <v>0</v>
      </c>
      <c r="M43" s="9"/>
      <c r="N43" s="9">
        <v>0</v>
      </c>
      <c r="O43" s="9"/>
      <c r="P43" s="9">
        <v>0</v>
      </c>
      <c r="Q43" s="9"/>
      <c r="R43" s="9">
        <v>0</v>
      </c>
      <c r="S43" s="9"/>
      <c r="T43" s="9">
        <v>0</v>
      </c>
      <c r="U43" s="9"/>
      <c r="V43" s="9">
        <v>0</v>
      </c>
      <c r="W43" s="9"/>
      <c r="X43" s="9">
        <v>0</v>
      </c>
      <c r="Y43" s="31">
        <f t="shared" si="56"/>
        <v>0</v>
      </c>
      <c r="Z43" s="9">
        <v>0</v>
      </c>
      <c r="AA43" s="19"/>
      <c r="AB43" s="9">
        <v>0</v>
      </c>
      <c r="AC43" s="19"/>
      <c r="AD43" s="9">
        <v>0</v>
      </c>
      <c r="AE43" s="9"/>
      <c r="AF43" s="9">
        <v>0</v>
      </c>
      <c r="AG43" s="9"/>
      <c r="AH43" s="9">
        <v>0</v>
      </c>
      <c r="AI43" s="9"/>
      <c r="AJ43" s="9">
        <v>0</v>
      </c>
      <c r="AK43" s="9"/>
      <c r="AL43" s="9">
        <v>0</v>
      </c>
      <c r="AM43" s="9"/>
      <c r="AN43" s="9">
        <v>0</v>
      </c>
      <c r="AO43" s="9"/>
      <c r="AP43" s="9">
        <v>0</v>
      </c>
      <c r="AQ43" s="9"/>
      <c r="AR43" s="9">
        <v>0</v>
      </c>
      <c r="AS43" s="9"/>
      <c r="AT43" s="9">
        <v>0</v>
      </c>
      <c r="AU43" s="9"/>
      <c r="AV43" s="31">
        <f t="shared" si="57"/>
        <v>0</v>
      </c>
      <c r="AW43" s="9">
        <v>0</v>
      </c>
      <c r="AX43" s="19"/>
      <c r="AY43" s="9">
        <v>0</v>
      </c>
      <c r="AZ43" s="9"/>
      <c r="BA43" s="9">
        <v>0</v>
      </c>
      <c r="BB43" s="9"/>
      <c r="BC43" s="9">
        <v>0</v>
      </c>
      <c r="BD43" s="9"/>
      <c r="BE43" s="9">
        <v>0</v>
      </c>
      <c r="BF43" s="9"/>
      <c r="BG43" s="9">
        <v>0</v>
      </c>
      <c r="BH43" s="9"/>
      <c r="BI43" s="9">
        <v>0</v>
      </c>
      <c r="BJ43" s="9"/>
      <c r="BK43" s="9">
        <v>0</v>
      </c>
      <c r="BL43" s="9"/>
      <c r="BM43" s="9">
        <v>0</v>
      </c>
      <c r="BN43" s="9"/>
      <c r="BO43" s="9">
        <v>0</v>
      </c>
      <c r="BP43" s="19"/>
      <c r="BQ43" s="31">
        <f t="shared" si="58"/>
        <v>0</v>
      </c>
      <c r="BR43" s="9">
        <v>0</v>
      </c>
      <c r="BS43" s="19"/>
      <c r="BT43" s="9">
        <v>0</v>
      </c>
      <c r="BU43" s="9"/>
      <c r="BV43" s="9">
        <v>0</v>
      </c>
      <c r="BW43" s="9"/>
      <c r="BX43" s="9">
        <v>0</v>
      </c>
      <c r="BY43" s="9"/>
      <c r="BZ43" s="9">
        <v>0</v>
      </c>
      <c r="CA43" s="9"/>
      <c r="CB43" s="9">
        <v>0</v>
      </c>
      <c r="CC43" s="9"/>
      <c r="CD43" s="9">
        <v>0</v>
      </c>
      <c r="CE43" s="9"/>
      <c r="CF43" s="9">
        <v>0</v>
      </c>
      <c r="CG43" s="9"/>
      <c r="CH43" s="9">
        <v>0</v>
      </c>
      <c r="CI43" s="9"/>
      <c r="CJ43" s="9">
        <v>0</v>
      </c>
      <c r="CK43" s="19"/>
      <c r="CL43" s="31">
        <f t="shared" si="59"/>
        <v>0</v>
      </c>
      <c r="CM43" s="9">
        <v>0</v>
      </c>
      <c r="CN43" s="19"/>
      <c r="CO43" s="9">
        <v>0</v>
      </c>
      <c r="CP43" s="9"/>
      <c r="CQ43" s="9">
        <v>0</v>
      </c>
      <c r="CR43" s="9"/>
      <c r="CS43" s="9">
        <v>0</v>
      </c>
      <c r="CT43" s="9"/>
      <c r="CU43" s="9">
        <v>0</v>
      </c>
      <c r="CV43" s="9"/>
      <c r="CW43" s="9">
        <v>0</v>
      </c>
      <c r="CX43" s="9"/>
      <c r="CY43" s="9">
        <v>0</v>
      </c>
      <c r="CZ43" s="9"/>
      <c r="DA43" s="9">
        <v>0</v>
      </c>
      <c r="DB43" s="9"/>
      <c r="DC43" s="9">
        <v>0</v>
      </c>
      <c r="DD43" s="9"/>
      <c r="DE43" s="9">
        <v>0</v>
      </c>
      <c r="DF43" s="19"/>
      <c r="DG43" s="31">
        <f t="shared" si="60"/>
        <v>0</v>
      </c>
      <c r="DH43" s="9">
        <v>0</v>
      </c>
      <c r="DI43" s="19"/>
      <c r="DJ43" s="9">
        <v>0</v>
      </c>
      <c r="DK43" s="9"/>
      <c r="DL43" s="9">
        <v>0</v>
      </c>
      <c r="DM43" s="9"/>
      <c r="DN43" s="9">
        <v>0</v>
      </c>
      <c r="DO43" s="9"/>
      <c r="DP43" s="9">
        <v>0</v>
      </c>
      <c r="DQ43" s="9"/>
      <c r="DR43" s="9">
        <v>0</v>
      </c>
      <c r="DS43" s="9"/>
      <c r="DT43" s="9">
        <v>0</v>
      </c>
      <c r="DU43" s="9"/>
      <c r="DV43" s="9">
        <v>0</v>
      </c>
      <c r="DW43" s="9"/>
      <c r="DX43" s="9">
        <v>0</v>
      </c>
      <c r="DY43" s="19"/>
      <c r="DZ43" s="9">
        <v>0</v>
      </c>
      <c r="EA43" s="9"/>
      <c r="EB43" s="9">
        <v>0</v>
      </c>
      <c r="EC43" s="9"/>
      <c r="ED43" s="31">
        <f t="shared" si="61"/>
        <v>0</v>
      </c>
      <c r="EE43" s="9">
        <v>0</v>
      </c>
      <c r="EF43" s="19"/>
      <c r="EG43" s="9">
        <v>0</v>
      </c>
      <c r="EH43" s="9"/>
      <c r="EI43" s="9">
        <v>0</v>
      </c>
      <c r="EJ43" s="9"/>
      <c r="EK43" s="9">
        <v>0</v>
      </c>
      <c r="EL43" s="9"/>
      <c r="EM43" s="9">
        <v>0</v>
      </c>
      <c r="EN43" s="9"/>
      <c r="EO43" s="9">
        <v>0</v>
      </c>
      <c r="EP43" s="9"/>
      <c r="EQ43" s="9">
        <v>0</v>
      </c>
      <c r="ER43" s="9"/>
      <c r="ES43" s="9">
        <v>0</v>
      </c>
      <c r="ET43" s="9"/>
      <c r="EU43" s="9">
        <v>0</v>
      </c>
      <c r="EV43" s="9"/>
      <c r="EW43" s="9">
        <v>0</v>
      </c>
      <c r="EX43" s="9"/>
      <c r="EY43" s="9">
        <v>0</v>
      </c>
      <c r="EZ43" s="31">
        <f t="shared" si="62"/>
        <v>0</v>
      </c>
      <c r="FA43" s="9">
        <v>0</v>
      </c>
      <c r="FB43" s="19"/>
      <c r="FC43" s="9">
        <v>0</v>
      </c>
      <c r="FD43" s="19"/>
      <c r="FE43" s="9">
        <v>0</v>
      </c>
      <c r="FF43" s="9"/>
      <c r="FG43" s="9">
        <v>0</v>
      </c>
      <c r="FH43" s="9"/>
      <c r="FI43" s="9">
        <v>0</v>
      </c>
      <c r="FJ43" s="9"/>
      <c r="FK43" s="9">
        <v>0</v>
      </c>
      <c r="FL43" s="9"/>
      <c r="FM43" s="9">
        <v>0</v>
      </c>
      <c r="FN43" s="9"/>
      <c r="FO43" s="9">
        <v>0</v>
      </c>
      <c r="FP43" s="9"/>
      <c r="FQ43" s="9">
        <v>0</v>
      </c>
      <c r="FR43" s="9"/>
      <c r="FS43" s="9">
        <v>0</v>
      </c>
      <c r="FT43" s="9"/>
      <c r="FU43" s="9">
        <v>0</v>
      </c>
      <c r="FV43" s="31">
        <f t="shared" si="63"/>
        <v>0</v>
      </c>
      <c r="FW43" s="9">
        <v>0</v>
      </c>
      <c r="FX43" s="19"/>
      <c r="FY43" s="9">
        <v>0</v>
      </c>
      <c r="FZ43" s="9"/>
      <c r="GA43" s="9">
        <v>0</v>
      </c>
      <c r="GB43" s="9"/>
      <c r="GC43" s="9">
        <v>0</v>
      </c>
      <c r="GD43" s="9"/>
      <c r="GE43" s="9">
        <v>0</v>
      </c>
      <c r="GF43" s="9"/>
      <c r="GG43" s="9">
        <v>0</v>
      </c>
      <c r="GH43" s="9"/>
      <c r="GI43" s="9">
        <v>0</v>
      </c>
      <c r="GJ43" s="9"/>
      <c r="GK43" s="9">
        <v>0</v>
      </c>
      <c r="GL43" s="9"/>
      <c r="GM43" s="9">
        <v>0</v>
      </c>
      <c r="GN43" s="9"/>
      <c r="GO43" s="9">
        <v>0</v>
      </c>
      <c r="GP43" s="9"/>
      <c r="GQ43" s="9">
        <v>0</v>
      </c>
      <c r="GR43" s="19"/>
      <c r="GS43" s="31">
        <f t="shared" si="64"/>
        <v>0</v>
      </c>
      <c r="GT43" s="9">
        <v>0</v>
      </c>
      <c r="GU43" s="19"/>
      <c r="GV43" s="9">
        <v>0</v>
      </c>
      <c r="GW43" s="19"/>
      <c r="GX43" s="9">
        <v>0</v>
      </c>
      <c r="GY43" s="9"/>
      <c r="GZ43" s="9">
        <v>0</v>
      </c>
      <c r="HA43" s="9"/>
      <c r="HB43" s="9">
        <v>0</v>
      </c>
      <c r="HC43" s="9"/>
      <c r="HD43" s="9">
        <v>0</v>
      </c>
      <c r="HE43" s="9"/>
      <c r="HF43" s="9">
        <v>0</v>
      </c>
      <c r="HG43" s="9"/>
      <c r="HH43" s="9">
        <v>0</v>
      </c>
      <c r="HI43" s="9"/>
      <c r="HJ43" s="9">
        <v>0</v>
      </c>
      <c r="HK43" s="9"/>
      <c r="HL43" s="9">
        <v>0</v>
      </c>
      <c r="HM43" s="9"/>
      <c r="HN43" s="9">
        <v>0</v>
      </c>
      <c r="HO43" s="19"/>
      <c r="HP43" s="31">
        <f t="shared" si="65"/>
        <v>0</v>
      </c>
      <c r="HQ43" s="9">
        <v>0</v>
      </c>
      <c r="HR43" s="19"/>
      <c r="HS43" s="9">
        <v>0</v>
      </c>
      <c r="HT43" s="19"/>
      <c r="HU43" s="9">
        <v>0</v>
      </c>
      <c r="HV43" s="9"/>
      <c r="HW43" s="9">
        <v>0</v>
      </c>
      <c r="HX43" s="9"/>
      <c r="HY43" s="9">
        <v>0</v>
      </c>
      <c r="HZ43" s="9"/>
      <c r="IA43" s="9">
        <v>0</v>
      </c>
      <c r="IB43" s="9"/>
      <c r="IC43" s="9">
        <v>0</v>
      </c>
      <c r="ID43" s="9"/>
      <c r="IE43" s="9">
        <v>0</v>
      </c>
      <c r="IF43" s="9"/>
      <c r="IG43" s="9">
        <v>0</v>
      </c>
      <c r="IH43" s="9"/>
      <c r="II43" s="9">
        <v>0</v>
      </c>
      <c r="IJ43" s="9"/>
      <c r="IK43" s="9">
        <v>0</v>
      </c>
      <c r="IL43" s="9"/>
      <c r="IM43" s="9">
        <v>0</v>
      </c>
      <c r="IN43" s="9"/>
      <c r="IO43" s="31">
        <f t="shared" si="66"/>
        <v>0</v>
      </c>
      <c r="IP43" s="9">
        <v>0</v>
      </c>
      <c r="IQ43" s="19"/>
      <c r="IR43" s="9">
        <v>0</v>
      </c>
      <c r="IS43" s="19"/>
      <c r="IT43" s="9">
        <v>0</v>
      </c>
      <c r="IU43" s="9"/>
      <c r="IV43" s="9">
        <v>0</v>
      </c>
      <c r="IW43" s="9"/>
      <c r="IX43" s="9">
        <v>0</v>
      </c>
      <c r="IY43" s="9"/>
      <c r="IZ43" s="9">
        <v>0</v>
      </c>
      <c r="JA43" s="9"/>
      <c r="JB43" s="9">
        <v>0</v>
      </c>
      <c r="JC43" s="9"/>
      <c r="JD43" s="9">
        <v>0</v>
      </c>
      <c r="JE43" s="9"/>
      <c r="JF43" s="9">
        <v>0</v>
      </c>
      <c r="JG43" s="9"/>
      <c r="JH43" s="9">
        <v>0</v>
      </c>
      <c r="JI43" s="9"/>
      <c r="JJ43" s="9">
        <v>0</v>
      </c>
      <c r="JK43" s="9"/>
      <c r="JL43" s="9">
        <v>0</v>
      </c>
      <c r="JM43" s="9"/>
      <c r="JN43" s="31">
        <f t="shared" si="67"/>
        <v>0</v>
      </c>
      <c r="JO43" s="9">
        <v>0</v>
      </c>
      <c r="JP43" s="9"/>
      <c r="JQ43" s="9">
        <f t="shared" si="69"/>
        <v>0</v>
      </c>
      <c r="JR43" s="9"/>
      <c r="JS43" s="9">
        <f t="shared" si="70"/>
        <v>0</v>
      </c>
      <c r="JT43" s="9"/>
      <c r="JU43" s="9">
        <f t="shared" si="71"/>
        <v>0</v>
      </c>
      <c r="JV43" s="9"/>
      <c r="JW43" s="72">
        <f t="shared" si="25"/>
        <v>0</v>
      </c>
      <c r="JX43" s="9"/>
      <c r="JY43" s="9">
        <f t="shared" si="72"/>
        <v>0</v>
      </c>
      <c r="JZ43" s="19"/>
      <c r="KA43" s="9">
        <f t="shared" si="73"/>
        <v>0</v>
      </c>
      <c r="KB43" s="8"/>
      <c r="KC43" s="9">
        <f t="shared" si="74"/>
        <v>0</v>
      </c>
      <c r="KD43" s="9"/>
      <c r="KE43" s="9">
        <f t="shared" si="75"/>
        <v>0</v>
      </c>
      <c r="KF43" s="9"/>
      <c r="KG43" s="9">
        <f t="shared" si="76"/>
        <v>0</v>
      </c>
      <c r="KH43" s="9"/>
      <c r="KI43" s="9">
        <f t="shared" si="77"/>
        <v>0</v>
      </c>
      <c r="KJ43" s="9"/>
      <c r="KK43" s="9">
        <f t="shared" si="78"/>
        <v>0</v>
      </c>
      <c r="KL43" s="9"/>
      <c r="KM43" s="9">
        <f t="shared" si="79"/>
        <v>0</v>
      </c>
      <c r="KN43" s="9"/>
      <c r="KO43" s="9">
        <f t="shared" si="80"/>
        <v>0</v>
      </c>
      <c r="KP43" s="9"/>
      <c r="KQ43" s="31">
        <f t="shared" si="68"/>
        <v>0</v>
      </c>
      <c r="KR43" s="9"/>
      <c r="KS43" s="31">
        <v>-487.35</v>
      </c>
      <c r="KT43" s="23"/>
      <c r="KU43" s="23"/>
      <c r="KV43" s="14"/>
    </row>
    <row r="44" spans="1:308" x14ac:dyDescent="0.2">
      <c r="A44" s="74">
        <v>7</v>
      </c>
      <c r="B44" s="40" t="s">
        <v>113</v>
      </c>
      <c r="C44" s="11" t="s">
        <v>114</v>
      </c>
      <c r="E44" s="19"/>
      <c r="F44" s="9">
        <v>0</v>
      </c>
      <c r="G44" s="19"/>
      <c r="H44" s="9">
        <v>0</v>
      </c>
      <c r="I44" s="19"/>
      <c r="J44" s="9">
        <v>-980</v>
      </c>
      <c r="K44" s="9"/>
      <c r="L44" s="9">
        <v>-1000</v>
      </c>
      <c r="M44" s="9"/>
      <c r="N44" s="9">
        <v>0</v>
      </c>
      <c r="O44" s="9"/>
      <c r="P44" s="9">
        <v>0</v>
      </c>
      <c r="Q44" s="9"/>
      <c r="R44" s="9">
        <v>0</v>
      </c>
      <c r="S44" s="9"/>
      <c r="T44" s="9">
        <v>0</v>
      </c>
      <c r="U44" s="9"/>
      <c r="V44" s="9">
        <v>0</v>
      </c>
      <c r="W44" s="9"/>
      <c r="X44" s="9">
        <v>0</v>
      </c>
      <c r="Y44" s="31">
        <f t="shared" si="56"/>
        <v>-1980</v>
      </c>
      <c r="Z44" s="9">
        <v>0</v>
      </c>
      <c r="AA44" s="19"/>
      <c r="AB44" s="9">
        <v>0</v>
      </c>
      <c r="AC44" s="19"/>
      <c r="AD44" s="9">
        <v>0</v>
      </c>
      <c r="AE44" s="9"/>
      <c r="AF44" s="9">
        <v>0</v>
      </c>
      <c r="AG44" s="9"/>
      <c r="AH44" s="9">
        <v>0</v>
      </c>
      <c r="AI44" s="9"/>
      <c r="AJ44" s="9">
        <v>0</v>
      </c>
      <c r="AK44" s="9"/>
      <c r="AL44" s="9">
        <v>0</v>
      </c>
      <c r="AM44" s="9"/>
      <c r="AN44" s="9">
        <v>0</v>
      </c>
      <c r="AO44" s="9"/>
      <c r="AP44" s="9">
        <v>0</v>
      </c>
      <c r="AQ44" s="9"/>
      <c r="AR44" s="9">
        <v>0</v>
      </c>
      <c r="AS44" s="9"/>
      <c r="AT44" s="9">
        <v>0</v>
      </c>
      <c r="AU44" s="9"/>
      <c r="AV44" s="31">
        <f t="shared" si="57"/>
        <v>0</v>
      </c>
      <c r="AW44" s="9">
        <v>0</v>
      </c>
      <c r="AX44" s="19"/>
      <c r="AY44" s="9">
        <v>0</v>
      </c>
      <c r="AZ44" s="9"/>
      <c r="BA44" s="9">
        <v>0</v>
      </c>
      <c r="BB44" s="9"/>
      <c r="BC44" s="9">
        <v>0</v>
      </c>
      <c r="BD44" s="9"/>
      <c r="BE44" s="9">
        <v>0</v>
      </c>
      <c r="BF44" s="9"/>
      <c r="BG44" s="9">
        <v>0</v>
      </c>
      <c r="BH44" s="9"/>
      <c r="BI44" s="9">
        <v>0</v>
      </c>
      <c r="BJ44" s="9"/>
      <c r="BK44" s="9">
        <v>0</v>
      </c>
      <c r="BL44" s="9"/>
      <c r="BM44" s="9">
        <v>0</v>
      </c>
      <c r="BN44" s="9"/>
      <c r="BO44" s="9">
        <v>-1860</v>
      </c>
      <c r="BP44" s="19"/>
      <c r="BQ44" s="31">
        <f t="shared" si="58"/>
        <v>-1860</v>
      </c>
      <c r="BR44" s="9">
        <v>0</v>
      </c>
      <c r="BS44" s="19"/>
      <c r="BT44" s="9">
        <v>0</v>
      </c>
      <c r="BU44" s="9"/>
      <c r="BV44" s="9">
        <v>0</v>
      </c>
      <c r="BW44" s="9"/>
      <c r="BX44" s="9">
        <v>0</v>
      </c>
      <c r="BY44" s="9"/>
      <c r="BZ44" s="9">
        <v>0</v>
      </c>
      <c r="CA44" s="9"/>
      <c r="CB44" s="9">
        <v>0</v>
      </c>
      <c r="CC44" s="9"/>
      <c r="CD44" s="9">
        <v>0</v>
      </c>
      <c r="CE44" s="9"/>
      <c r="CF44" s="9">
        <v>0</v>
      </c>
      <c r="CG44" s="9"/>
      <c r="CH44" s="9">
        <v>0</v>
      </c>
      <c r="CI44" s="9"/>
      <c r="CJ44" s="9">
        <v>0</v>
      </c>
      <c r="CK44" s="19"/>
      <c r="CL44" s="31">
        <f t="shared" si="59"/>
        <v>0</v>
      </c>
      <c r="CM44" s="9">
        <v>0</v>
      </c>
      <c r="CN44" s="19"/>
      <c r="CO44" s="9">
        <v>0</v>
      </c>
      <c r="CP44" s="9"/>
      <c r="CQ44" s="9">
        <v>-500</v>
      </c>
      <c r="CR44" s="9"/>
      <c r="CS44" s="9">
        <v>0</v>
      </c>
      <c r="CT44" s="9"/>
      <c r="CU44" s="9">
        <v>0</v>
      </c>
      <c r="CV44" s="9"/>
      <c r="CW44" s="9">
        <v>0</v>
      </c>
      <c r="CX44" s="9"/>
      <c r="CY44" s="9">
        <v>0</v>
      </c>
      <c r="CZ44" s="9"/>
      <c r="DA44" s="9">
        <v>0</v>
      </c>
      <c r="DB44" s="9"/>
      <c r="DC44" s="9">
        <v>0</v>
      </c>
      <c r="DD44" s="9"/>
      <c r="DE44" s="9">
        <v>0</v>
      </c>
      <c r="DF44" s="19"/>
      <c r="DG44" s="31">
        <f t="shared" si="60"/>
        <v>-500</v>
      </c>
      <c r="DH44" s="9">
        <v>0</v>
      </c>
      <c r="DI44" s="19"/>
      <c r="DJ44" s="9">
        <v>0</v>
      </c>
      <c r="DK44" s="9"/>
      <c r="DL44" s="9">
        <v>0</v>
      </c>
      <c r="DM44" s="9"/>
      <c r="DN44" s="9">
        <v>0</v>
      </c>
      <c r="DO44" s="9"/>
      <c r="DP44" s="9">
        <v>0</v>
      </c>
      <c r="DQ44" s="9"/>
      <c r="DR44" s="9">
        <v>0</v>
      </c>
      <c r="DS44" s="9"/>
      <c r="DT44" s="9">
        <v>0</v>
      </c>
      <c r="DU44" s="9"/>
      <c r="DV44" s="9">
        <v>0</v>
      </c>
      <c r="DW44" s="9"/>
      <c r="DX44" s="9">
        <v>0</v>
      </c>
      <c r="DY44" s="19"/>
      <c r="DZ44" s="9">
        <v>0</v>
      </c>
      <c r="EA44" s="9"/>
      <c r="EB44" s="9">
        <v>0</v>
      </c>
      <c r="EC44" s="9"/>
      <c r="ED44" s="31">
        <f t="shared" si="61"/>
        <v>0</v>
      </c>
      <c r="EE44" s="9">
        <v>0</v>
      </c>
      <c r="EF44" s="19"/>
      <c r="EG44" s="9">
        <v>0</v>
      </c>
      <c r="EH44" s="9"/>
      <c r="EI44" s="9">
        <v>-3970</v>
      </c>
      <c r="EJ44" s="9"/>
      <c r="EK44" s="9">
        <v>0</v>
      </c>
      <c r="EL44" s="9"/>
      <c r="EM44" s="9">
        <v>0</v>
      </c>
      <c r="EN44" s="9"/>
      <c r="EO44" s="9">
        <v>0</v>
      </c>
      <c r="EP44" s="9"/>
      <c r="EQ44" s="9">
        <v>0</v>
      </c>
      <c r="ER44" s="9"/>
      <c r="ES44" s="9">
        <v>0</v>
      </c>
      <c r="ET44" s="9"/>
      <c r="EU44" s="9">
        <v>0</v>
      </c>
      <c r="EV44" s="9"/>
      <c r="EW44" s="9">
        <v>0</v>
      </c>
      <c r="EX44" s="9"/>
      <c r="EY44" s="9">
        <v>0</v>
      </c>
      <c r="EZ44" s="31">
        <f t="shared" si="62"/>
        <v>-3970</v>
      </c>
      <c r="FA44" s="9">
        <v>0</v>
      </c>
      <c r="FB44" s="19"/>
      <c r="FC44" s="9">
        <v>0</v>
      </c>
      <c r="FD44" s="19"/>
      <c r="FE44" s="9">
        <v>0</v>
      </c>
      <c r="FF44" s="9"/>
      <c r="FG44" s="9">
        <v>0</v>
      </c>
      <c r="FH44" s="9"/>
      <c r="FI44" s="9">
        <v>0</v>
      </c>
      <c r="FJ44" s="9"/>
      <c r="FK44" s="9">
        <v>0</v>
      </c>
      <c r="FL44" s="9"/>
      <c r="FM44" s="9">
        <v>0</v>
      </c>
      <c r="FN44" s="9"/>
      <c r="FO44" s="9">
        <v>0</v>
      </c>
      <c r="FP44" s="9"/>
      <c r="FQ44" s="9">
        <v>0</v>
      </c>
      <c r="FR44" s="9"/>
      <c r="FS44" s="9">
        <v>0</v>
      </c>
      <c r="FT44" s="9"/>
      <c r="FU44" s="9">
        <v>0</v>
      </c>
      <c r="FV44" s="31">
        <f t="shared" si="63"/>
        <v>0</v>
      </c>
      <c r="FW44" s="9">
        <v>0</v>
      </c>
      <c r="FX44" s="19"/>
      <c r="FY44" s="9">
        <v>0</v>
      </c>
      <c r="FZ44" s="9"/>
      <c r="GA44" s="9">
        <v>-1390</v>
      </c>
      <c r="GB44" s="9"/>
      <c r="GC44" s="9">
        <v>0</v>
      </c>
      <c r="GD44" s="9"/>
      <c r="GE44" s="9">
        <v>0</v>
      </c>
      <c r="GF44" s="9"/>
      <c r="GG44" s="9">
        <v>0</v>
      </c>
      <c r="GH44" s="9"/>
      <c r="GI44" s="9">
        <v>0</v>
      </c>
      <c r="GJ44" s="9"/>
      <c r="GK44" s="9">
        <v>0</v>
      </c>
      <c r="GL44" s="9"/>
      <c r="GM44" s="9">
        <v>0</v>
      </c>
      <c r="GN44" s="9"/>
      <c r="GO44" s="9">
        <v>0</v>
      </c>
      <c r="GP44" s="9"/>
      <c r="GQ44" s="9">
        <v>0</v>
      </c>
      <c r="GR44" s="19"/>
      <c r="GS44" s="31">
        <f t="shared" si="64"/>
        <v>-1390</v>
      </c>
      <c r="GT44" s="9">
        <v>0</v>
      </c>
      <c r="GU44" s="19"/>
      <c r="GV44" s="9">
        <v>0</v>
      </c>
      <c r="GW44" s="19"/>
      <c r="GX44" s="9">
        <v>0</v>
      </c>
      <c r="GY44" s="9"/>
      <c r="GZ44" s="9">
        <v>0</v>
      </c>
      <c r="HA44" s="9"/>
      <c r="HB44" s="9">
        <v>0</v>
      </c>
      <c r="HC44" s="9"/>
      <c r="HD44" s="9">
        <v>0</v>
      </c>
      <c r="HE44" s="9"/>
      <c r="HF44" s="9">
        <v>0</v>
      </c>
      <c r="HG44" s="9"/>
      <c r="HH44" s="9">
        <v>0</v>
      </c>
      <c r="HI44" s="9"/>
      <c r="HJ44" s="9">
        <v>0</v>
      </c>
      <c r="HK44" s="9"/>
      <c r="HL44" s="9">
        <v>0</v>
      </c>
      <c r="HM44" s="9"/>
      <c r="HN44" s="9">
        <v>0</v>
      </c>
      <c r="HO44" s="19"/>
      <c r="HP44" s="31">
        <f t="shared" si="65"/>
        <v>0</v>
      </c>
      <c r="HQ44" s="9">
        <v>0</v>
      </c>
      <c r="HR44" s="19"/>
      <c r="HS44" s="9">
        <v>0</v>
      </c>
      <c r="HT44" s="19"/>
      <c r="HU44" s="9">
        <v>-3990</v>
      </c>
      <c r="HV44" s="9"/>
      <c r="HW44" s="9">
        <v>0</v>
      </c>
      <c r="HX44" s="9"/>
      <c r="HY44" s="9">
        <v>0</v>
      </c>
      <c r="HZ44" s="9"/>
      <c r="IA44" s="9">
        <v>0</v>
      </c>
      <c r="IB44" s="9"/>
      <c r="IC44" s="9">
        <v>0</v>
      </c>
      <c r="ID44" s="9"/>
      <c r="IE44" s="9">
        <v>0</v>
      </c>
      <c r="IF44" s="9"/>
      <c r="IG44" s="9">
        <v>0</v>
      </c>
      <c r="IH44" s="9"/>
      <c r="II44" s="9">
        <v>0</v>
      </c>
      <c r="IJ44" s="9"/>
      <c r="IK44" s="9">
        <v>0</v>
      </c>
      <c r="IL44" s="9"/>
      <c r="IM44" s="9">
        <v>0</v>
      </c>
      <c r="IN44" s="9"/>
      <c r="IO44" s="31">
        <f t="shared" si="66"/>
        <v>-3990</v>
      </c>
      <c r="IP44" s="9">
        <v>0</v>
      </c>
      <c r="IQ44" s="19"/>
      <c r="IR44" s="9">
        <v>0</v>
      </c>
      <c r="IS44" s="19"/>
      <c r="IT44" s="9">
        <v>-5030</v>
      </c>
      <c r="IU44" s="9"/>
      <c r="IV44" s="9">
        <v>0</v>
      </c>
      <c r="IW44" s="9"/>
      <c r="IX44" s="9">
        <v>0</v>
      </c>
      <c r="IY44" s="9"/>
      <c r="IZ44" s="9">
        <v>0</v>
      </c>
      <c r="JA44" s="9"/>
      <c r="JB44" s="9">
        <v>0</v>
      </c>
      <c r="JC44" s="9"/>
      <c r="JD44" s="9">
        <v>0</v>
      </c>
      <c r="JE44" s="9"/>
      <c r="JF44" s="9">
        <v>0</v>
      </c>
      <c r="JG44" s="9"/>
      <c r="JH44" s="9">
        <v>0</v>
      </c>
      <c r="JI44" s="9"/>
      <c r="JJ44" s="9">
        <v>0</v>
      </c>
      <c r="JK44" s="9"/>
      <c r="JL44" s="9">
        <v>0</v>
      </c>
      <c r="JM44" s="9"/>
      <c r="JN44" s="31">
        <f t="shared" si="67"/>
        <v>-5030</v>
      </c>
      <c r="JO44" s="9">
        <v>0</v>
      </c>
      <c r="JP44" s="9"/>
      <c r="JQ44" s="9">
        <f t="shared" si="69"/>
        <v>0</v>
      </c>
      <c r="JR44" s="9"/>
      <c r="JS44" s="9">
        <f t="shared" si="70"/>
        <v>0</v>
      </c>
      <c r="JT44" s="9"/>
      <c r="JU44" s="9">
        <f t="shared" si="71"/>
        <v>-1860</v>
      </c>
      <c r="JV44" s="9"/>
      <c r="JW44" s="72">
        <f t="shared" si="25"/>
        <v>-1860</v>
      </c>
      <c r="JX44" s="9"/>
      <c r="JY44" s="9">
        <f t="shared" si="72"/>
        <v>0</v>
      </c>
      <c r="JZ44" s="19"/>
      <c r="KA44" s="9">
        <f t="shared" si="73"/>
        <v>0</v>
      </c>
      <c r="KB44" s="8"/>
      <c r="KC44" s="9">
        <f t="shared" si="74"/>
        <v>-15860</v>
      </c>
      <c r="KD44" s="9"/>
      <c r="KE44" s="9">
        <f t="shared" si="75"/>
        <v>-1000</v>
      </c>
      <c r="KF44" s="9"/>
      <c r="KG44" s="9">
        <f t="shared" si="76"/>
        <v>0</v>
      </c>
      <c r="KH44" s="9"/>
      <c r="KI44" s="9">
        <f t="shared" si="77"/>
        <v>0</v>
      </c>
      <c r="KJ44" s="9"/>
      <c r="KK44" s="9">
        <f t="shared" si="78"/>
        <v>0</v>
      </c>
      <c r="KL44" s="9"/>
      <c r="KM44" s="9">
        <f t="shared" si="79"/>
        <v>0</v>
      </c>
      <c r="KN44" s="9"/>
      <c r="KO44" s="9">
        <f t="shared" si="80"/>
        <v>0</v>
      </c>
      <c r="KP44" s="9"/>
      <c r="KQ44" s="31">
        <f t="shared" si="68"/>
        <v>-18720</v>
      </c>
      <c r="KR44" s="9"/>
      <c r="KS44" s="31">
        <v>-3210</v>
      </c>
      <c r="KT44" s="23"/>
      <c r="KU44" s="23"/>
      <c r="KV44" s="14"/>
    </row>
    <row r="45" spans="1:308" x14ac:dyDescent="0.2">
      <c r="A45" s="74">
        <v>7</v>
      </c>
      <c r="B45" s="40" t="s">
        <v>115</v>
      </c>
      <c r="C45" s="11" t="s">
        <v>116</v>
      </c>
      <c r="E45" s="19"/>
      <c r="F45" s="9">
        <v>0</v>
      </c>
      <c r="G45" s="19"/>
      <c r="H45" s="9">
        <v>0</v>
      </c>
      <c r="I45" s="19"/>
      <c r="J45" s="9">
        <v>295.5</v>
      </c>
      <c r="K45" s="9"/>
      <c r="L45" s="9">
        <v>0</v>
      </c>
      <c r="M45" s="9"/>
      <c r="N45" s="9">
        <v>0</v>
      </c>
      <c r="O45" s="9"/>
      <c r="P45" s="9">
        <v>0</v>
      </c>
      <c r="Q45" s="9"/>
      <c r="R45" s="9">
        <v>0</v>
      </c>
      <c r="S45" s="9"/>
      <c r="T45" s="9">
        <v>0</v>
      </c>
      <c r="U45" s="9"/>
      <c r="V45" s="9">
        <v>0</v>
      </c>
      <c r="W45" s="9"/>
      <c r="X45" s="9">
        <v>0</v>
      </c>
      <c r="Y45" s="31">
        <f t="shared" si="56"/>
        <v>295.5</v>
      </c>
      <c r="Z45" s="9">
        <v>0</v>
      </c>
      <c r="AA45" s="19"/>
      <c r="AB45" s="9">
        <v>0</v>
      </c>
      <c r="AC45" s="19"/>
      <c r="AD45" s="9">
        <v>0</v>
      </c>
      <c r="AE45" s="9"/>
      <c r="AF45" s="9">
        <v>0</v>
      </c>
      <c r="AG45" s="9"/>
      <c r="AH45" s="9">
        <v>0</v>
      </c>
      <c r="AI45" s="9"/>
      <c r="AJ45" s="9">
        <v>0</v>
      </c>
      <c r="AK45" s="9"/>
      <c r="AL45" s="9">
        <v>0</v>
      </c>
      <c r="AM45" s="9"/>
      <c r="AN45" s="9">
        <v>0</v>
      </c>
      <c r="AO45" s="9"/>
      <c r="AP45" s="9">
        <v>0</v>
      </c>
      <c r="AQ45" s="9"/>
      <c r="AR45" s="9">
        <v>0</v>
      </c>
      <c r="AS45" s="9"/>
      <c r="AT45" s="9">
        <v>0</v>
      </c>
      <c r="AU45" s="9"/>
      <c r="AV45" s="31">
        <f t="shared" si="57"/>
        <v>0</v>
      </c>
      <c r="AW45" s="9">
        <v>0</v>
      </c>
      <c r="AX45" s="19"/>
      <c r="AY45" s="9">
        <v>0</v>
      </c>
      <c r="AZ45" s="9"/>
      <c r="BA45" s="9">
        <v>-465.75</v>
      </c>
      <c r="BB45" s="9"/>
      <c r="BC45" s="9">
        <v>0</v>
      </c>
      <c r="BD45" s="9"/>
      <c r="BE45" s="9">
        <v>0</v>
      </c>
      <c r="BF45" s="9"/>
      <c r="BG45" s="9">
        <v>0</v>
      </c>
      <c r="BH45" s="9"/>
      <c r="BI45" s="9">
        <v>0</v>
      </c>
      <c r="BJ45" s="9"/>
      <c r="BK45" s="9">
        <v>0</v>
      </c>
      <c r="BL45" s="9"/>
      <c r="BM45" s="9">
        <v>0</v>
      </c>
      <c r="BN45" s="9"/>
      <c r="BO45" s="9">
        <v>0</v>
      </c>
      <c r="BP45" s="19"/>
      <c r="BQ45" s="31">
        <f t="shared" si="58"/>
        <v>-465.75</v>
      </c>
      <c r="BR45" s="9">
        <v>0</v>
      </c>
      <c r="BS45" s="19"/>
      <c r="BT45" s="9">
        <v>0</v>
      </c>
      <c r="BU45" s="9"/>
      <c r="BV45" s="9">
        <v>0</v>
      </c>
      <c r="BW45" s="9"/>
      <c r="BX45" s="9">
        <v>0</v>
      </c>
      <c r="BY45" s="9"/>
      <c r="BZ45" s="9">
        <v>0</v>
      </c>
      <c r="CA45" s="9"/>
      <c r="CB45" s="9">
        <v>0</v>
      </c>
      <c r="CC45" s="9"/>
      <c r="CD45" s="9">
        <v>0</v>
      </c>
      <c r="CE45" s="9"/>
      <c r="CF45" s="9">
        <v>0</v>
      </c>
      <c r="CG45" s="9"/>
      <c r="CH45" s="9">
        <v>0</v>
      </c>
      <c r="CI45" s="9"/>
      <c r="CJ45" s="9">
        <v>0</v>
      </c>
      <c r="CK45" s="19"/>
      <c r="CL45" s="31">
        <f t="shared" si="59"/>
        <v>0</v>
      </c>
      <c r="CM45" s="9">
        <v>0</v>
      </c>
      <c r="CN45" s="19"/>
      <c r="CO45" s="9">
        <v>0</v>
      </c>
      <c r="CP45" s="9"/>
      <c r="CQ45" s="9">
        <v>-1786.8</v>
      </c>
      <c r="CR45" s="9"/>
      <c r="CS45" s="9">
        <v>0</v>
      </c>
      <c r="CT45" s="9"/>
      <c r="CU45" s="9">
        <v>0</v>
      </c>
      <c r="CV45" s="9"/>
      <c r="CW45" s="9">
        <v>0</v>
      </c>
      <c r="CX45" s="9"/>
      <c r="CY45" s="9">
        <v>0</v>
      </c>
      <c r="CZ45" s="9"/>
      <c r="DA45" s="9">
        <v>0</v>
      </c>
      <c r="DB45" s="9"/>
      <c r="DC45" s="9">
        <v>0</v>
      </c>
      <c r="DD45" s="9"/>
      <c r="DE45" s="9">
        <v>0</v>
      </c>
      <c r="DF45" s="19"/>
      <c r="DG45" s="31">
        <f t="shared" si="60"/>
        <v>-1786.8</v>
      </c>
      <c r="DH45" s="9">
        <v>0</v>
      </c>
      <c r="DI45" s="19"/>
      <c r="DJ45" s="9">
        <v>0</v>
      </c>
      <c r="DK45" s="9"/>
      <c r="DL45" s="9">
        <v>-62.1</v>
      </c>
      <c r="DM45" s="9"/>
      <c r="DN45" s="9">
        <v>0</v>
      </c>
      <c r="DO45" s="9"/>
      <c r="DP45" s="9">
        <v>0</v>
      </c>
      <c r="DQ45" s="9"/>
      <c r="DR45" s="9">
        <v>0</v>
      </c>
      <c r="DS45" s="9"/>
      <c r="DT45" s="9">
        <v>0</v>
      </c>
      <c r="DU45" s="9"/>
      <c r="DV45" s="9">
        <v>0</v>
      </c>
      <c r="DW45" s="9"/>
      <c r="DX45" s="9">
        <v>0</v>
      </c>
      <c r="DY45" s="19"/>
      <c r="DZ45" s="9">
        <v>0</v>
      </c>
      <c r="EA45" s="9"/>
      <c r="EB45" s="9">
        <v>0</v>
      </c>
      <c r="EC45" s="9"/>
      <c r="ED45" s="31">
        <f t="shared" si="61"/>
        <v>-62.1</v>
      </c>
      <c r="EE45" s="9">
        <v>0</v>
      </c>
      <c r="EF45" s="19"/>
      <c r="EG45" s="9">
        <v>0</v>
      </c>
      <c r="EH45" s="9"/>
      <c r="EI45" s="9">
        <v>-1688.97</v>
      </c>
      <c r="EJ45" s="9"/>
      <c r="EK45" s="9">
        <v>0</v>
      </c>
      <c r="EL45" s="9"/>
      <c r="EM45" s="9">
        <v>0</v>
      </c>
      <c r="EN45" s="9"/>
      <c r="EO45" s="9">
        <v>0</v>
      </c>
      <c r="EP45" s="9"/>
      <c r="EQ45" s="9">
        <v>0</v>
      </c>
      <c r="ER45" s="9"/>
      <c r="ES45" s="9">
        <v>0</v>
      </c>
      <c r="ET45" s="9"/>
      <c r="EU45" s="9">
        <v>0</v>
      </c>
      <c r="EV45" s="9"/>
      <c r="EW45" s="9">
        <v>0</v>
      </c>
      <c r="EX45" s="9"/>
      <c r="EY45" s="9">
        <v>0</v>
      </c>
      <c r="EZ45" s="31">
        <f t="shared" si="62"/>
        <v>-1688.97</v>
      </c>
      <c r="FA45" s="9">
        <v>0</v>
      </c>
      <c r="FB45" s="19"/>
      <c r="FC45" s="9">
        <v>0</v>
      </c>
      <c r="FD45" s="19"/>
      <c r="FE45" s="9">
        <v>-1060.5</v>
      </c>
      <c r="FF45" s="9"/>
      <c r="FG45" s="9">
        <v>0</v>
      </c>
      <c r="FH45" s="9"/>
      <c r="FI45" s="9">
        <v>0</v>
      </c>
      <c r="FJ45" s="9"/>
      <c r="FK45" s="9">
        <v>0</v>
      </c>
      <c r="FL45" s="9"/>
      <c r="FM45" s="9">
        <v>0</v>
      </c>
      <c r="FN45" s="9"/>
      <c r="FO45" s="9">
        <v>0</v>
      </c>
      <c r="FP45" s="9"/>
      <c r="FQ45" s="9">
        <v>0</v>
      </c>
      <c r="FR45" s="9"/>
      <c r="FS45" s="9">
        <v>0</v>
      </c>
      <c r="FT45" s="9"/>
      <c r="FU45" s="9">
        <v>0</v>
      </c>
      <c r="FV45" s="31">
        <f t="shared" si="63"/>
        <v>-1060.5</v>
      </c>
      <c r="FW45" s="9">
        <v>0</v>
      </c>
      <c r="FX45" s="19"/>
      <c r="FY45" s="9">
        <v>0</v>
      </c>
      <c r="FZ45" s="9"/>
      <c r="GA45" s="9">
        <v>0</v>
      </c>
      <c r="GB45" s="9"/>
      <c r="GC45" s="9">
        <v>0</v>
      </c>
      <c r="GD45" s="9"/>
      <c r="GE45" s="9">
        <v>0</v>
      </c>
      <c r="GF45" s="9"/>
      <c r="GG45" s="9">
        <v>0</v>
      </c>
      <c r="GH45" s="9"/>
      <c r="GI45" s="9">
        <v>0</v>
      </c>
      <c r="GJ45" s="9"/>
      <c r="GK45" s="9">
        <v>0</v>
      </c>
      <c r="GL45" s="9"/>
      <c r="GM45" s="9">
        <v>0</v>
      </c>
      <c r="GN45" s="9"/>
      <c r="GO45" s="9">
        <v>0</v>
      </c>
      <c r="GP45" s="9"/>
      <c r="GQ45" s="9">
        <v>0</v>
      </c>
      <c r="GR45" s="19"/>
      <c r="GS45" s="31">
        <f t="shared" si="64"/>
        <v>0</v>
      </c>
      <c r="GT45" s="9">
        <v>0</v>
      </c>
      <c r="GU45" s="19"/>
      <c r="GV45" s="9">
        <v>0</v>
      </c>
      <c r="GW45" s="19"/>
      <c r="GX45" s="9">
        <v>0</v>
      </c>
      <c r="GY45" s="9"/>
      <c r="GZ45" s="9">
        <v>0</v>
      </c>
      <c r="HA45" s="9"/>
      <c r="HB45" s="9">
        <v>0</v>
      </c>
      <c r="HC45" s="9"/>
      <c r="HD45" s="9">
        <v>0</v>
      </c>
      <c r="HE45" s="9"/>
      <c r="HF45" s="9">
        <v>0</v>
      </c>
      <c r="HG45" s="9"/>
      <c r="HH45" s="9">
        <v>0</v>
      </c>
      <c r="HI45" s="9"/>
      <c r="HJ45" s="9">
        <v>0</v>
      </c>
      <c r="HK45" s="9"/>
      <c r="HL45" s="9">
        <v>0</v>
      </c>
      <c r="HM45" s="9"/>
      <c r="HN45" s="9">
        <v>0</v>
      </c>
      <c r="HO45" s="19"/>
      <c r="HP45" s="31">
        <f t="shared" si="65"/>
        <v>0</v>
      </c>
      <c r="HQ45" s="9">
        <v>0</v>
      </c>
      <c r="HR45" s="19"/>
      <c r="HS45" s="9">
        <v>0</v>
      </c>
      <c r="HT45" s="19"/>
      <c r="HU45" s="9">
        <v>-112.05</v>
      </c>
      <c r="HV45" s="9"/>
      <c r="HW45" s="9">
        <v>0</v>
      </c>
      <c r="HX45" s="9"/>
      <c r="HY45" s="9">
        <v>0</v>
      </c>
      <c r="HZ45" s="9"/>
      <c r="IA45" s="9">
        <v>0</v>
      </c>
      <c r="IB45" s="9"/>
      <c r="IC45" s="9">
        <v>0</v>
      </c>
      <c r="ID45" s="9"/>
      <c r="IE45" s="9">
        <v>0</v>
      </c>
      <c r="IF45" s="9"/>
      <c r="IG45" s="9">
        <v>0</v>
      </c>
      <c r="IH45" s="9"/>
      <c r="II45" s="9">
        <v>0</v>
      </c>
      <c r="IJ45" s="9"/>
      <c r="IK45" s="9">
        <v>0</v>
      </c>
      <c r="IL45" s="9"/>
      <c r="IM45" s="9">
        <v>0</v>
      </c>
      <c r="IN45" s="9"/>
      <c r="IO45" s="31">
        <f t="shared" si="66"/>
        <v>-112.05</v>
      </c>
      <c r="IP45" s="9">
        <v>0</v>
      </c>
      <c r="IQ45" s="19"/>
      <c r="IR45" s="9">
        <v>0</v>
      </c>
      <c r="IS45" s="19"/>
      <c r="IT45" s="9">
        <v>-464.40000000000003</v>
      </c>
      <c r="IU45" s="9"/>
      <c r="IV45" s="9">
        <v>0</v>
      </c>
      <c r="IW45" s="9"/>
      <c r="IX45" s="9">
        <v>0</v>
      </c>
      <c r="IY45" s="9"/>
      <c r="IZ45" s="9">
        <v>0</v>
      </c>
      <c r="JA45" s="9"/>
      <c r="JB45" s="9">
        <v>0</v>
      </c>
      <c r="JC45" s="9"/>
      <c r="JD45" s="9">
        <v>0</v>
      </c>
      <c r="JE45" s="9"/>
      <c r="JF45" s="9">
        <v>0</v>
      </c>
      <c r="JG45" s="9"/>
      <c r="JH45" s="9">
        <v>0</v>
      </c>
      <c r="JI45" s="9"/>
      <c r="JJ45" s="9">
        <v>0</v>
      </c>
      <c r="JK45" s="9"/>
      <c r="JL45" s="9">
        <v>0</v>
      </c>
      <c r="JM45" s="9"/>
      <c r="JN45" s="31">
        <f t="shared" si="67"/>
        <v>-464.40000000000003</v>
      </c>
      <c r="JO45" s="9">
        <v>0</v>
      </c>
      <c r="JP45" s="9"/>
      <c r="JQ45" s="9">
        <f t="shared" si="69"/>
        <v>0</v>
      </c>
      <c r="JR45" s="9"/>
      <c r="JS45" s="9">
        <f t="shared" si="70"/>
        <v>0</v>
      </c>
      <c r="JT45" s="9"/>
      <c r="JU45" s="9">
        <f t="shared" si="71"/>
        <v>0</v>
      </c>
      <c r="JV45" s="9"/>
      <c r="JW45" s="72">
        <f t="shared" si="25"/>
        <v>0</v>
      </c>
      <c r="JX45" s="9"/>
      <c r="JY45" s="9">
        <f t="shared" si="72"/>
        <v>0</v>
      </c>
      <c r="JZ45" s="19"/>
      <c r="KA45" s="9">
        <f t="shared" si="73"/>
        <v>0</v>
      </c>
      <c r="KB45" s="8"/>
      <c r="KC45" s="9">
        <f t="shared" si="74"/>
        <v>-5345.07</v>
      </c>
      <c r="KD45" s="9"/>
      <c r="KE45" s="9">
        <f t="shared" si="75"/>
        <v>0</v>
      </c>
      <c r="KF45" s="9"/>
      <c r="KG45" s="9">
        <f t="shared" si="76"/>
        <v>0</v>
      </c>
      <c r="KH45" s="9"/>
      <c r="KI45" s="9">
        <f t="shared" si="77"/>
        <v>0</v>
      </c>
      <c r="KJ45" s="9"/>
      <c r="KK45" s="9">
        <f t="shared" si="78"/>
        <v>0</v>
      </c>
      <c r="KL45" s="9"/>
      <c r="KM45" s="9">
        <f t="shared" si="79"/>
        <v>0</v>
      </c>
      <c r="KN45" s="9"/>
      <c r="KO45" s="9">
        <f t="shared" si="80"/>
        <v>0</v>
      </c>
      <c r="KP45" s="9"/>
      <c r="KQ45" s="31">
        <f t="shared" si="68"/>
        <v>-5345.07</v>
      </c>
      <c r="KR45" s="9"/>
      <c r="KS45" s="31">
        <v>-2975.3</v>
      </c>
      <c r="KT45" s="23"/>
      <c r="KU45" s="23"/>
      <c r="KV45" s="14"/>
    </row>
    <row r="46" spans="1:308" x14ac:dyDescent="0.2">
      <c r="A46" s="74"/>
      <c r="B46" s="12" t="s">
        <v>117</v>
      </c>
      <c r="C46" s="69" t="s">
        <v>118</v>
      </c>
      <c r="D46" s="22"/>
      <c r="E46" s="19"/>
      <c r="F46" s="72">
        <f>ROUND(SUM(F47:F55),2)</f>
        <v>0</v>
      </c>
      <c r="G46" s="30"/>
      <c r="H46" s="72">
        <f>ROUND(SUM(H47:H55),2)</f>
        <v>0</v>
      </c>
      <c r="I46" s="30"/>
      <c r="J46" s="72">
        <f>ROUND(SUM(J47:J55),2)</f>
        <v>533.97</v>
      </c>
      <c r="K46" s="72"/>
      <c r="L46" s="72">
        <f>ROUND(SUM(L47:L55),2)</f>
        <v>-213390.28</v>
      </c>
      <c r="M46" s="72"/>
      <c r="N46" s="72">
        <f>ROUND(SUM(N47:N55),2)</f>
        <v>0</v>
      </c>
      <c r="O46" s="31"/>
      <c r="P46" s="72">
        <f>ROUND(SUM(P47:P55),2)</f>
        <v>0</v>
      </c>
      <c r="Q46" s="31"/>
      <c r="R46" s="72">
        <f>ROUND(SUM(R47:R55),2)</f>
        <v>0</v>
      </c>
      <c r="S46" s="31"/>
      <c r="T46" s="72">
        <f>ROUND(SUM(T47:T55),2)</f>
        <v>-16368.79</v>
      </c>
      <c r="U46" s="31"/>
      <c r="V46" s="72">
        <f>ROUND(SUM(V47:V55),2)</f>
        <v>0</v>
      </c>
      <c r="W46" s="31"/>
      <c r="X46" s="72">
        <f>ROUND(SUM(X47:X55),2)</f>
        <v>0</v>
      </c>
      <c r="Y46" s="72">
        <f t="shared" si="56"/>
        <v>-229225.1</v>
      </c>
      <c r="Z46" s="72">
        <f>ROUND(SUM(Z47:Z55),2)</f>
        <v>-100000</v>
      </c>
      <c r="AA46" s="30"/>
      <c r="AB46" s="72">
        <f>ROUND(SUM(AB47:AB55),2)</f>
        <v>0</v>
      </c>
      <c r="AC46" s="30"/>
      <c r="AD46" s="72">
        <f>ROUND(SUM(AD47:AD55),2)</f>
        <v>31307.5</v>
      </c>
      <c r="AE46" s="72"/>
      <c r="AF46" s="72">
        <f>ROUND(SUM(AF47:AF55),2)</f>
        <v>0</v>
      </c>
      <c r="AG46" s="72"/>
      <c r="AH46" s="72">
        <f>ROUND(SUM(AH47:AH55),2)</f>
        <v>-297892.2</v>
      </c>
      <c r="AI46" s="72"/>
      <c r="AJ46" s="72">
        <f>ROUND(SUM(AJ47:AJ55),2)</f>
        <v>0</v>
      </c>
      <c r="AK46" s="72"/>
      <c r="AL46" s="72">
        <f>ROUND(SUM(AL47:AL55),2)</f>
        <v>0</v>
      </c>
      <c r="AM46" s="31"/>
      <c r="AN46" s="72">
        <f>ROUND(SUM(AN47:AN55),2)</f>
        <v>0</v>
      </c>
      <c r="AO46" s="72"/>
      <c r="AP46" s="72">
        <f>ROUND(SUM(AP47:AP55),2)</f>
        <v>-18928.79</v>
      </c>
      <c r="AQ46" s="72"/>
      <c r="AR46" s="72">
        <f>ROUND(SUM(AR47:AR55),2)</f>
        <v>0</v>
      </c>
      <c r="AS46" s="72"/>
      <c r="AT46" s="72">
        <f>ROUND(SUM(AT47:AT55),2)</f>
        <v>0</v>
      </c>
      <c r="AU46" s="31"/>
      <c r="AV46" s="72">
        <f t="shared" si="57"/>
        <v>-385513.49</v>
      </c>
      <c r="AW46" s="72">
        <f>ROUND(SUM(AW47:AW55),2)</f>
        <v>-7500</v>
      </c>
      <c r="AX46" s="30"/>
      <c r="AY46" s="72">
        <f>ROUND(SUM(AY47:AY55),2)</f>
        <v>0</v>
      </c>
      <c r="AZ46" s="31"/>
      <c r="BA46" s="72">
        <f>ROUND(SUM(BA47:BA55),2)</f>
        <v>-2743.7</v>
      </c>
      <c r="BB46" s="72"/>
      <c r="BC46" s="72">
        <f>ROUND(SUM(BC47:BC55),2)</f>
        <v>-642590.23</v>
      </c>
      <c r="BD46" s="72"/>
      <c r="BE46" s="72">
        <f>ROUND(SUM(BE47:BE55),2)</f>
        <v>0</v>
      </c>
      <c r="BF46" s="72"/>
      <c r="BG46" s="72">
        <f>ROUND(SUM(BG47:BG55),2)</f>
        <v>0</v>
      </c>
      <c r="BH46" s="72"/>
      <c r="BI46" s="72">
        <f>ROUND(SUM(BI47:BI55),2)</f>
        <v>0</v>
      </c>
      <c r="BJ46" s="72"/>
      <c r="BK46" s="72">
        <f>ROUND(SUM(BK47:BK55),2)</f>
        <v>-112724.13</v>
      </c>
      <c r="BL46" s="72"/>
      <c r="BM46" s="72">
        <f>ROUND(SUM(BM47:BM55),2)</f>
        <v>0</v>
      </c>
      <c r="BN46" s="72"/>
      <c r="BO46" s="72">
        <f>ROUND(SUM(BO47:BO55),2)</f>
        <v>0</v>
      </c>
      <c r="BP46" s="30"/>
      <c r="BQ46" s="72">
        <f t="shared" si="58"/>
        <v>-765558.05999999994</v>
      </c>
      <c r="BR46" s="72">
        <f>ROUND(SUM(BR47:BR55),2)</f>
        <v>-19285</v>
      </c>
      <c r="BS46" s="30"/>
      <c r="BT46" s="72">
        <f>ROUND(SUM(BT47:BT55),2)</f>
        <v>0</v>
      </c>
      <c r="BU46" s="72"/>
      <c r="BV46" s="72">
        <f>ROUND(SUM(BV47:BV55),2)</f>
        <v>-81.5</v>
      </c>
      <c r="BW46" s="31"/>
      <c r="BX46" s="72">
        <f>ROUND(SUM(BX47:BX55),2)</f>
        <v>-114662.37</v>
      </c>
      <c r="BY46" s="72"/>
      <c r="BZ46" s="72">
        <f>ROUND(SUM(BZ47:BZ55),2)</f>
        <v>-18769</v>
      </c>
      <c r="CA46" s="72"/>
      <c r="CB46" s="72">
        <f>ROUND(SUM(CB47:CB55),2)</f>
        <v>0</v>
      </c>
      <c r="CC46" s="72"/>
      <c r="CD46" s="72">
        <f>ROUND(SUM(CD47:CD55),2)</f>
        <v>0</v>
      </c>
      <c r="CE46" s="72"/>
      <c r="CF46" s="72">
        <f>ROUND(SUM(CF47:CF55),2)</f>
        <v>0</v>
      </c>
      <c r="CG46" s="72"/>
      <c r="CH46" s="72">
        <f>ROUND(SUM(CH47:CH55),2)</f>
        <v>0</v>
      </c>
      <c r="CI46" s="72"/>
      <c r="CJ46" s="72">
        <f>ROUND(SUM(CJ47:CJ55),2)</f>
        <v>0</v>
      </c>
      <c r="CK46" s="30"/>
      <c r="CL46" s="72">
        <f t="shared" si="59"/>
        <v>-152797.87</v>
      </c>
      <c r="CM46" s="72">
        <f>ROUND(SUM(CM47:CM55),2)</f>
        <v>-2024.05</v>
      </c>
      <c r="CN46" s="30"/>
      <c r="CO46" s="72">
        <f>ROUND(SUM(CO47:CO55),2)</f>
        <v>0</v>
      </c>
      <c r="CP46" s="31"/>
      <c r="CQ46" s="72">
        <f>ROUND(SUM(CQ47:CQ55),2)</f>
        <v>-322.52</v>
      </c>
      <c r="CR46" s="31"/>
      <c r="CS46" s="72">
        <f>ROUND(SUM(CS47:CS55),2)</f>
        <v>6001.76</v>
      </c>
      <c r="CT46" s="72"/>
      <c r="CU46" s="72">
        <f>ROUND(SUM(CU47:CU55),2)</f>
        <v>-164939.12</v>
      </c>
      <c r="CV46" s="72"/>
      <c r="CW46" s="72">
        <f>ROUND(SUM(CW47:CW55),2)</f>
        <v>0</v>
      </c>
      <c r="CX46" s="72"/>
      <c r="CY46" s="72">
        <f>ROUND(SUM(CY47:CY55),2)</f>
        <v>0</v>
      </c>
      <c r="CZ46" s="72"/>
      <c r="DA46" s="72">
        <f>ROUND(SUM(DA47:DA55),2)</f>
        <v>0</v>
      </c>
      <c r="DB46" s="72"/>
      <c r="DC46" s="72">
        <f>ROUND(SUM(DC47:DC55),2)</f>
        <v>-22415.87</v>
      </c>
      <c r="DD46" s="72"/>
      <c r="DE46" s="72">
        <f>ROUND(SUM(DE47:DE55),2)</f>
        <v>0</v>
      </c>
      <c r="DF46" s="30"/>
      <c r="DG46" s="72">
        <f t="shared" si="60"/>
        <v>-183699.8</v>
      </c>
      <c r="DH46" s="72">
        <f>ROUND(SUM(DH47:DH55),2)</f>
        <v>0</v>
      </c>
      <c r="DI46" s="30"/>
      <c r="DJ46" s="72">
        <f>ROUND(SUM(DJ47:DJ55),2)</f>
        <v>0</v>
      </c>
      <c r="DK46" s="31"/>
      <c r="DL46" s="72">
        <f>ROUND(SUM(DL47:DL55),2)</f>
        <v>-22783.360000000001</v>
      </c>
      <c r="DM46" s="31"/>
      <c r="DN46" s="72">
        <f>ROUND(SUM(DN47:DN55),2)</f>
        <v>-17287.72</v>
      </c>
      <c r="DO46" s="72"/>
      <c r="DP46" s="72">
        <f>ROUND(SUM(DP47:DP55),2)</f>
        <v>-92306.41</v>
      </c>
      <c r="DQ46" s="31"/>
      <c r="DR46" s="72">
        <f>ROUND(SUM(DR47:DR55),2)</f>
        <v>0</v>
      </c>
      <c r="DS46" s="72"/>
      <c r="DT46" s="72">
        <f>ROUND(SUM(DT47:DT55),2)</f>
        <v>0</v>
      </c>
      <c r="DU46" s="72"/>
      <c r="DV46" s="72">
        <f>ROUND(SUM(DV47:DV55),2)</f>
        <v>0</v>
      </c>
      <c r="DW46" s="72"/>
      <c r="DX46" s="72">
        <f>ROUND(SUM(DX47:DX55),2)</f>
        <v>-1100</v>
      </c>
      <c r="DY46" s="30"/>
      <c r="DZ46" s="72">
        <f>ROUND(SUM(DZ47:DZ55),2)</f>
        <v>0</v>
      </c>
      <c r="EA46" s="72"/>
      <c r="EB46" s="72">
        <f>ROUND(SUM(EB47:EB55),2)</f>
        <v>0</v>
      </c>
      <c r="EC46" s="72"/>
      <c r="ED46" s="72">
        <f t="shared" si="61"/>
        <v>-133477.49</v>
      </c>
      <c r="EE46" s="72">
        <f>ROUND(SUM(EE47:EE55),2)</f>
        <v>0</v>
      </c>
      <c r="EF46" s="30"/>
      <c r="EG46" s="72">
        <f>ROUND(SUM(EG47:EG55),2)</f>
        <v>0</v>
      </c>
      <c r="EH46" s="31"/>
      <c r="EI46" s="72">
        <f>ROUND(SUM(EI47:EI55),2)</f>
        <v>-11712.22</v>
      </c>
      <c r="EJ46" s="31"/>
      <c r="EK46" s="72">
        <f>ROUND(SUM(EK47:EK55),2)</f>
        <v>0</v>
      </c>
      <c r="EL46" s="72"/>
      <c r="EM46" s="72">
        <f>ROUND(SUM(EM47:EM55),2)</f>
        <v>-108115.61</v>
      </c>
      <c r="EN46" s="31"/>
      <c r="EO46" s="72">
        <f>ROUND(SUM(EO47:EO55),2)</f>
        <v>0</v>
      </c>
      <c r="EP46" s="72"/>
      <c r="EQ46" s="72">
        <f>ROUND(SUM(EQ47:EQ55),2)</f>
        <v>0</v>
      </c>
      <c r="ER46" s="72"/>
      <c r="ES46" s="72">
        <f>ROUND(SUM(ES47:ES55),2)</f>
        <v>0</v>
      </c>
      <c r="ET46" s="72"/>
      <c r="EU46" s="72">
        <f>ROUND(SUM(EU47:EU55),2)</f>
        <v>-19668.79</v>
      </c>
      <c r="EV46" s="72"/>
      <c r="EW46" s="72">
        <f>ROUND(SUM(EW47:EW55),2)</f>
        <v>0</v>
      </c>
      <c r="EX46" s="72"/>
      <c r="EY46" s="72">
        <f>ROUND(SUM(EY47:EY55),2)</f>
        <v>0</v>
      </c>
      <c r="EZ46" s="72">
        <f t="shared" si="62"/>
        <v>-139496.62</v>
      </c>
      <c r="FA46" s="72">
        <f>ROUND(SUM(FA47:FA55),2)</f>
        <v>-10539</v>
      </c>
      <c r="FB46" s="30"/>
      <c r="FC46" s="72">
        <f>ROUND(SUM(FC47:FC55),2)</f>
        <v>0</v>
      </c>
      <c r="FD46" s="30"/>
      <c r="FE46" s="72">
        <f>ROUND(SUM(FE47:FE55),2)</f>
        <v>-8716.7999999999993</v>
      </c>
      <c r="FF46" s="31"/>
      <c r="FG46" s="72">
        <f>ROUND(SUM(FG47:FG55),2)</f>
        <v>0</v>
      </c>
      <c r="FH46" s="72"/>
      <c r="FI46" s="72">
        <f>ROUND(SUM(FI47:FI55),2)</f>
        <v>-295791.64</v>
      </c>
      <c r="FJ46" s="72"/>
      <c r="FK46" s="72">
        <f>ROUND(SUM(FK47:FK55),2)</f>
        <v>0</v>
      </c>
      <c r="FL46" s="72"/>
      <c r="FM46" s="72">
        <f>ROUND(SUM(FM47:FM55),2)</f>
        <v>0</v>
      </c>
      <c r="FN46" s="72"/>
      <c r="FO46" s="72">
        <f>ROUND(SUM(FO47:FO55),2)</f>
        <v>0</v>
      </c>
      <c r="FP46" s="31"/>
      <c r="FQ46" s="72">
        <f>ROUND(SUM(FQ47:FQ55),2)</f>
        <v>-85771.04</v>
      </c>
      <c r="FR46" s="31"/>
      <c r="FS46" s="72">
        <f>ROUND(SUM(FS47:FS55),2)</f>
        <v>0</v>
      </c>
      <c r="FT46" s="72"/>
      <c r="FU46" s="72">
        <f>ROUND(SUM(FU47:FU55),2)</f>
        <v>0</v>
      </c>
      <c r="FV46" s="72">
        <f t="shared" si="63"/>
        <v>-400818.48</v>
      </c>
      <c r="FW46" s="72">
        <f>ROUND(SUM(FW47:FW55),2)</f>
        <v>0</v>
      </c>
      <c r="FX46" s="30"/>
      <c r="FY46" s="72">
        <f>ROUND(SUM(FY47:FY55),2)</f>
        <v>0</v>
      </c>
      <c r="FZ46" s="72"/>
      <c r="GA46" s="72">
        <f>ROUND(SUM(GA47:GA55),2)</f>
        <v>-7747.52</v>
      </c>
      <c r="GB46" s="72"/>
      <c r="GC46" s="72">
        <f>ROUND(SUM(GC47:GC55),2)</f>
        <v>0</v>
      </c>
      <c r="GD46" s="72"/>
      <c r="GE46" s="72">
        <f>ROUND(SUM(GE47:GE55),2)</f>
        <v>-345782.76</v>
      </c>
      <c r="GF46" s="31"/>
      <c r="GG46" s="72">
        <f>ROUND(SUM(GG47:GG55),2)</f>
        <v>0</v>
      </c>
      <c r="GH46" s="31"/>
      <c r="GI46" s="72">
        <f>ROUND(SUM(GI47:GI55),2)</f>
        <v>0</v>
      </c>
      <c r="GJ46" s="72"/>
      <c r="GK46" s="72">
        <f>ROUND(SUM(GK47:GK55),2)</f>
        <v>-9700</v>
      </c>
      <c r="GL46" s="31"/>
      <c r="GM46" s="72">
        <f>ROUND(SUM(GM47:GM55),2)</f>
        <v>-77029.990000000005</v>
      </c>
      <c r="GN46" s="72"/>
      <c r="GO46" s="72">
        <f>ROUND(SUM(GO47:GO55),2)</f>
        <v>0</v>
      </c>
      <c r="GP46" s="72"/>
      <c r="GQ46" s="72">
        <f>ROUND(SUM(GQ47:GQ55),2)</f>
        <v>0</v>
      </c>
      <c r="GR46" s="30"/>
      <c r="GS46" s="72">
        <f t="shared" si="64"/>
        <v>-440260.27</v>
      </c>
      <c r="GT46" s="72">
        <f>ROUND(SUM(GT47:GT55),2)</f>
        <v>0</v>
      </c>
      <c r="GU46" s="30"/>
      <c r="GV46" s="72">
        <f>ROUND(SUM(GV47:GV55),2)</f>
        <v>0</v>
      </c>
      <c r="GW46" s="30"/>
      <c r="GX46" s="72">
        <f>ROUND(SUM(GX47:GX55),2)</f>
        <v>-45234.01</v>
      </c>
      <c r="GY46" s="31"/>
      <c r="GZ46" s="72">
        <f>ROUND(SUM(GZ47:GZ55),2)</f>
        <v>0</v>
      </c>
      <c r="HA46" s="72"/>
      <c r="HB46" s="72">
        <f>ROUND(SUM(HB47:HB55),2)</f>
        <v>-370231.14</v>
      </c>
      <c r="HC46" s="31"/>
      <c r="HD46" s="72">
        <f>ROUND(SUM(HD47:HD55),2)</f>
        <v>0</v>
      </c>
      <c r="HE46" s="31"/>
      <c r="HF46" s="72">
        <f>ROUND(SUM(HF47:HF55),2)</f>
        <v>0</v>
      </c>
      <c r="HG46" s="72"/>
      <c r="HH46" s="72">
        <f>ROUND(SUM(HH47:HH55),2)</f>
        <v>-56570</v>
      </c>
      <c r="HI46" s="72"/>
      <c r="HJ46" s="72">
        <f>ROUND(SUM(HJ47:HJ55),2)</f>
        <v>3245.63</v>
      </c>
      <c r="HK46" s="31"/>
      <c r="HL46" s="72">
        <f>ROUND(SUM(HL47:HL55),2)</f>
        <v>0</v>
      </c>
      <c r="HM46" s="72"/>
      <c r="HN46" s="72">
        <f>ROUND(SUM(HN47:HN55),2)</f>
        <v>0</v>
      </c>
      <c r="HO46" s="30"/>
      <c r="HP46" s="72">
        <f t="shared" si="65"/>
        <v>-468789.52</v>
      </c>
      <c r="HQ46" s="72">
        <f>ROUND(SUM(HQ47:HQ55),2)</f>
        <v>0</v>
      </c>
      <c r="HR46" s="30"/>
      <c r="HS46" s="72">
        <f>ROUND(SUM(HS47:HS55),2)</f>
        <v>0</v>
      </c>
      <c r="HT46" s="30"/>
      <c r="HU46" s="72">
        <f>ROUND(SUM(HU47:HU55),2)</f>
        <v>10453.85</v>
      </c>
      <c r="HV46" s="31"/>
      <c r="HW46" s="72">
        <f>ROUND(SUM(HW47:HW55),2)</f>
        <v>0</v>
      </c>
      <c r="HX46" s="31"/>
      <c r="HY46" s="72">
        <f>ROUND(SUM(HY47:HY55),2)</f>
        <v>0</v>
      </c>
      <c r="HZ46" s="72"/>
      <c r="IA46" s="72">
        <f>ROUND(SUM(IA47:IA55),2)</f>
        <v>-394844.99</v>
      </c>
      <c r="IB46" s="72"/>
      <c r="IC46" s="72">
        <f>ROUND(SUM(IC47:IC55),2)</f>
        <v>0</v>
      </c>
      <c r="ID46" s="31"/>
      <c r="IE46" s="72">
        <f>ROUND(SUM(IE47:IE55),2)</f>
        <v>0</v>
      </c>
      <c r="IF46" s="72"/>
      <c r="IG46" s="72">
        <f>ROUND(SUM(IG47:IG55),2)</f>
        <v>-25490.09</v>
      </c>
      <c r="IH46" s="31"/>
      <c r="II46" s="72">
        <f>ROUND(SUM(II47:II55),2)</f>
        <v>0</v>
      </c>
      <c r="IJ46" s="72"/>
      <c r="IK46" s="72">
        <f>ROUND(SUM(IK47:IK55),2)</f>
        <v>0</v>
      </c>
      <c r="IL46" s="72"/>
      <c r="IM46" s="72">
        <f>ROUND(SUM(IM47:IM55),2)</f>
        <v>0</v>
      </c>
      <c r="IN46" s="31"/>
      <c r="IO46" s="72">
        <f t="shared" si="66"/>
        <v>-409881.23000000004</v>
      </c>
      <c r="IP46" s="72">
        <f>ROUND(SUM(IP47:IP55),2)</f>
        <v>0</v>
      </c>
      <c r="IQ46" s="30"/>
      <c r="IR46" s="72">
        <f>ROUND(SUM(IR47:IR55),2)</f>
        <v>0</v>
      </c>
      <c r="IS46" s="30"/>
      <c r="IT46" s="72">
        <f>ROUND(SUM(IT47:IT55),2)</f>
        <v>-10531.22</v>
      </c>
      <c r="IU46" s="72"/>
      <c r="IV46" s="72">
        <f>ROUND(SUM(IV47:IV55),2)</f>
        <v>0</v>
      </c>
      <c r="IW46" s="31"/>
      <c r="IX46" s="72">
        <f>ROUND(SUM(IX47:IX55),2)</f>
        <v>0</v>
      </c>
      <c r="IY46" s="72"/>
      <c r="IZ46" s="72">
        <f>ROUND(SUM(IZ47:IZ55),2)</f>
        <v>-274409.51</v>
      </c>
      <c r="JA46" s="72"/>
      <c r="JB46" s="72">
        <f>ROUND(SUM(JB47:JB55),2)</f>
        <v>-53400</v>
      </c>
      <c r="JC46" s="72"/>
      <c r="JD46" s="72">
        <f>ROUND(SUM(JD47:JD55),2)</f>
        <v>0</v>
      </c>
      <c r="JE46" s="72"/>
      <c r="JF46" s="72">
        <f>ROUND(SUM(JF47:JF55),2)</f>
        <v>-84450</v>
      </c>
      <c r="JG46" s="72"/>
      <c r="JH46" s="72">
        <f>ROUND(SUM(JH47:JH55),2)</f>
        <v>0</v>
      </c>
      <c r="JI46" s="72"/>
      <c r="JJ46" s="72">
        <f>ROUND(SUM(JJ47:JJ55),2)</f>
        <v>0</v>
      </c>
      <c r="JK46" s="31"/>
      <c r="JL46" s="72">
        <f>ROUND(SUM(JL47:JL55),2)</f>
        <v>0</v>
      </c>
      <c r="JM46" s="72"/>
      <c r="JN46" s="72">
        <f t="shared" si="67"/>
        <v>-422790.73</v>
      </c>
      <c r="JO46" s="72">
        <f>ROUND(SUM(JO47:JO55),2)</f>
        <v>0</v>
      </c>
      <c r="JP46" s="72"/>
      <c r="JQ46" s="72">
        <f>ROUND(SUM(JQ47:JQ55),2)</f>
        <v>0</v>
      </c>
      <c r="JR46" s="72"/>
      <c r="JS46" s="72">
        <f>ROUND(SUM(JS47:JS55),2)</f>
        <v>-53400</v>
      </c>
      <c r="JT46" s="72"/>
      <c r="JU46" s="72">
        <f>SUM(JT47:JU55)</f>
        <v>0</v>
      </c>
      <c r="JV46" s="72"/>
      <c r="JW46" s="72">
        <f t="shared" si="25"/>
        <v>-53400</v>
      </c>
      <c r="JX46" s="17"/>
      <c r="JY46" s="72">
        <f>ROUND(SUM(JY47:JY55),2)</f>
        <v>-139348.04999999999</v>
      </c>
      <c r="JZ46" s="30"/>
      <c r="KA46" s="72">
        <f>ROUND(SUM(KA47:KA55),2)</f>
        <v>0</v>
      </c>
      <c r="KB46" s="30"/>
      <c r="KC46" s="81">
        <f>ROUND(SUM(KC47:KC55),2)</f>
        <v>-67577.53</v>
      </c>
      <c r="KD46" s="72"/>
      <c r="KE46" s="72">
        <f>ROUND(SUM(KE47:KE55),2)</f>
        <v>-1279821.04</v>
      </c>
      <c r="KF46" s="72"/>
      <c r="KG46" s="72">
        <f>ROUND(SUM(KG47:KG55),2)</f>
        <v>-2065190.18</v>
      </c>
      <c r="KH46" s="72"/>
      <c r="KI46" s="72">
        <f>SUM(KI47:KI55)</f>
        <v>0</v>
      </c>
      <c r="KJ46" s="72"/>
      <c r="KK46" s="72">
        <f>SUM(KK47:KK55)</f>
        <v>-176210.09</v>
      </c>
      <c r="KL46" s="72"/>
      <c r="KM46" s="72">
        <f>SUM(KM47:KM55)</f>
        <v>-328345.90000000002</v>
      </c>
      <c r="KN46" s="72"/>
      <c r="KO46" s="72">
        <f>SUM(KO47:KO55)</f>
        <v>-22415.87</v>
      </c>
      <c r="KP46" s="72"/>
      <c r="KQ46" s="72">
        <f t="shared" si="68"/>
        <v>-4132308.6599999997</v>
      </c>
      <c r="KR46" s="9"/>
      <c r="KS46" s="72">
        <v>-4827194.0700000012</v>
      </c>
      <c r="KT46" s="23"/>
      <c r="KU46" s="23"/>
      <c r="KV46" s="14"/>
    </row>
    <row r="47" spans="1:308" x14ac:dyDescent="0.2">
      <c r="A47" s="74">
        <v>8</v>
      </c>
      <c r="B47" s="40" t="s">
        <v>119</v>
      </c>
      <c r="C47" s="11" t="s">
        <v>120</v>
      </c>
      <c r="E47" s="19"/>
      <c r="F47" s="9">
        <v>0</v>
      </c>
      <c r="G47" s="19"/>
      <c r="H47" s="9">
        <v>0</v>
      </c>
      <c r="I47" s="19"/>
      <c r="J47" s="9">
        <v>0</v>
      </c>
      <c r="K47" s="9"/>
      <c r="L47" s="9">
        <v>-28987.22</v>
      </c>
      <c r="M47" s="9"/>
      <c r="N47" s="9">
        <v>0</v>
      </c>
      <c r="O47" s="9"/>
      <c r="P47" s="9">
        <v>0</v>
      </c>
      <c r="Q47" s="9"/>
      <c r="R47" s="9">
        <v>0</v>
      </c>
      <c r="S47" s="9"/>
      <c r="T47" s="9">
        <v>0</v>
      </c>
      <c r="U47" s="9"/>
      <c r="V47" s="9">
        <v>0</v>
      </c>
      <c r="W47" s="9"/>
      <c r="X47" s="9">
        <v>0</v>
      </c>
      <c r="Y47" s="31">
        <f t="shared" si="56"/>
        <v>-28987.22</v>
      </c>
      <c r="Z47" s="9">
        <v>-100000</v>
      </c>
      <c r="AA47" s="19"/>
      <c r="AB47" s="9">
        <v>0</v>
      </c>
      <c r="AC47" s="19"/>
      <c r="AD47" s="9">
        <v>0</v>
      </c>
      <c r="AE47" s="9"/>
      <c r="AF47" s="9">
        <v>0</v>
      </c>
      <c r="AG47" s="9"/>
      <c r="AH47" s="9">
        <v>-41895.520000000004</v>
      </c>
      <c r="AI47" s="9"/>
      <c r="AJ47" s="9">
        <v>0</v>
      </c>
      <c r="AK47" s="9"/>
      <c r="AL47" s="9">
        <v>0</v>
      </c>
      <c r="AM47" s="9"/>
      <c r="AN47" s="9">
        <v>0</v>
      </c>
      <c r="AO47" s="9"/>
      <c r="AP47" s="9">
        <v>0</v>
      </c>
      <c r="AQ47" s="9"/>
      <c r="AR47" s="9">
        <v>0</v>
      </c>
      <c r="AS47" s="9"/>
      <c r="AT47" s="9">
        <v>0</v>
      </c>
      <c r="AU47" s="9"/>
      <c r="AV47" s="31">
        <f t="shared" si="57"/>
        <v>-141895.52000000002</v>
      </c>
      <c r="AW47" s="9">
        <v>-7500</v>
      </c>
      <c r="AX47" s="19"/>
      <c r="AY47" s="9">
        <v>0</v>
      </c>
      <c r="AZ47" s="9"/>
      <c r="BA47" s="9">
        <v>0</v>
      </c>
      <c r="BB47" s="9"/>
      <c r="BC47" s="9">
        <v>-157036.35999999999</v>
      </c>
      <c r="BD47" s="9"/>
      <c r="BE47" s="9">
        <v>0</v>
      </c>
      <c r="BF47" s="9"/>
      <c r="BG47" s="9">
        <v>0</v>
      </c>
      <c r="BH47" s="9"/>
      <c r="BI47" s="9">
        <v>0</v>
      </c>
      <c r="BJ47" s="9"/>
      <c r="BK47" s="9">
        <v>0</v>
      </c>
      <c r="BL47" s="9"/>
      <c r="BM47" s="9">
        <v>0</v>
      </c>
      <c r="BN47" s="9"/>
      <c r="BO47" s="9">
        <v>0</v>
      </c>
      <c r="BP47" s="19"/>
      <c r="BQ47" s="31">
        <f t="shared" si="58"/>
        <v>-164536.35999999999</v>
      </c>
      <c r="BR47" s="9">
        <v>-2940</v>
      </c>
      <c r="BS47" s="19"/>
      <c r="BT47" s="9">
        <v>0</v>
      </c>
      <c r="BU47" s="9"/>
      <c r="BV47" s="9">
        <v>0</v>
      </c>
      <c r="BW47" s="9"/>
      <c r="BX47" s="9">
        <v>-746.03</v>
      </c>
      <c r="BY47" s="9"/>
      <c r="BZ47" s="9">
        <v>-7000</v>
      </c>
      <c r="CA47" s="9"/>
      <c r="CB47" s="9">
        <v>0</v>
      </c>
      <c r="CC47" s="9"/>
      <c r="CD47" s="9">
        <v>0</v>
      </c>
      <c r="CE47" s="9"/>
      <c r="CF47" s="9">
        <v>0</v>
      </c>
      <c r="CG47" s="9"/>
      <c r="CH47" s="9">
        <v>0</v>
      </c>
      <c r="CI47" s="9"/>
      <c r="CJ47" s="9">
        <v>0</v>
      </c>
      <c r="CK47" s="19"/>
      <c r="CL47" s="31">
        <f t="shared" si="59"/>
        <v>-10686.029999999999</v>
      </c>
      <c r="CM47" s="9">
        <v>0</v>
      </c>
      <c r="CN47" s="19"/>
      <c r="CO47" s="9">
        <v>0</v>
      </c>
      <c r="CP47" s="9"/>
      <c r="CQ47" s="9">
        <v>0</v>
      </c>
      <c r="CR47" s="9"/>
      <c r="CS47" s="9">
        <v>23510.27</v>
      </c>
      <c r="CT47" s="9"/>
      <c r="CU47" s="9">
        <v>-2640</v>
      </c>
      <c r="CV47" s="9"/>
      <c r="CW47" s="9">
        <v>0</v>
      </c>
      <c r="CX47" s="9"/>
      <c r="CY47" s="9">
        <v>0</v>
      </c>
      <c r="CZ47" s="9"/>
      <c r="DA47" s="9">
        <v>0</v>
      </c>
      <c r="DB47" s="9"/>
      <c r="DC47" s="9">
        <v>-22143.21</v>
      </c>
      <c r="DD47" s="9"/>
      <c r="DE47" s="9">
        <v>0</v>
      </c>
      <c r="DF47" s="19"/>
      <c r="DG47" s="31">
        <f t="shared" si="60"/>
        <v>-1272.9399999999987</v>
      </c>
      <c r="DH47" s="9">
        <v>0</v>
      </c>
      <c r="DI47" s="19"/>
      <c r="DJ47" s="9">
        <v>0</v>
      </c>
      <c r="DK47" s="9"/>
      <c r="DL47" s="9">
        <v>0</v>
      </c>
      <c r="DM47" s="9"/>
      <c r="DN47" s="9">
        <v>0</v>
      </c>
      <c r="DO47" s="9"/>
      <c r="DP47" s="9">
        <v>-34703.79</v>
      </c>
      <c r="DQ47" s="9"/>
      <c r="DR47" s="9">
        <v>0</v>
      </c>
      <c r="DS47" s="9"/>
      <c r="DT47" s="9">
        <v>0</v>
      </c>
      <c r="DU47" s="9"/>
      <c r="DV47" s="9">
        <v>0</v>
      </c>
      <c r="DW47" s="9"/>
      <c r="DX47" s="9">
        <v>0</v>
      </c>
      <c r="DY47" s="19"/>
      <c r="DZ47" s="9">
        <v>0</v>
      </c>
      <c r="EA47" s="9"/>
      <c r="EB47" s="9">
        <v>0</v>
      </c>
      <c r="EC47" s="9"/>
      <c r="ED47" s="31">
        <f t="shared" si="61"/>
        <v>-34703.79</v>
      </c>
      <c r="EE47" s="9">
        <v>0</v>
      </c>
      <c r="EF47" s="19"/>
      <c r="EG47" s="9">
        <v>0</v>
      </c>
      <c r="EH47" s="9"/>
      <c r="EI47" s="9">
        <v>-526.45000000000005</v>
      </c>
      <c r="EJ47" s="9"/>
      <c r="EK47" s="9">
        <v>0</v>
      </c>
      <c r="EL47" s="9"/>
      <c r="EM47" s="9">
        <v>-8409.9</v>
      </c>
      <c r="EN47" s="9"/>
      <c r="EO47" s="9">
        <v>0</v>
      </c>
      <c r="EP47" s="9"/>
      <c r="EQ47" s="9">
        <v>0</v>
      </c>
      <c r="ER47" s="9"/>
      <c r="ES47" s="9">
        <v>0</v>
      </c>
      <c r="ET47" s="9"/>
      <c r="EU47" s="9">
        <v>0</v>
      </c>
      <c r="EV47" s="9"/>
      <c r="EW47" s="9">
        <v>0</v>
      </c>
      <c r="EX47" s="9"/>
      <c r="EY47" s="9">
        <v>0</v>
      </c>
      <c r="EZ47" s="31">
        <f t="shared" si="62"/>
        <v>-8936.35</v>
      </c>
      <c r="FA47" s="9">
        <v>0</v>
      </c>
      <c r="FB47" s="19"/>
      <c r="FC47" s="9">
        <v>0</v>
      </c>
      <c r="FD47" s="19"/>
      <c r="FE47" s="9">
        <v>-114.06</v>
      </c>
      <c r="FF47" s="9"/>
      <c r="FG47" s="9">
        <v>0</v>
      </c>
      <c r="FH47" s="9"/>
      <c r="FI47" s="9">
        <v>-48337.18</v>
      </c>
      <c r="FJ47" s="9"/>
      <c r="FK47" s="9">
        <v>0</v>
      </c>
      <c r="FL47" s="9"/>
      <c r="FM47" s="9">
        <v>0</v>
      </c>
      <c r="FN47" s="9"/>
      <c r="FO47" s="9">
        <v>0</v>
      </c>
      <c r="FP47" s="9"/>
      <c r="FQ47" s="9">
        <v>0</v>
      </c>
      <c r="FR47" s="9"/>
      <c r="FS47" s="9">
        <v>0</v>
      </c>
      <c r="FT47" s="9"/>
      <c r="FU47" s="9">
        <v>0</v>
      </c>
      <c r="FV47" s="31">
        <f t="shared" si="63"/>
        <v>-48451.24</v>
      </c>
      <c r="FW47" s="9">
        <v>0</v>
      </c>
      <c r="FX47" s="19"/>
      <c r="FY47" s="9">
        <v>0</v>
      </c>
      <c r="FZ47" s="9"/>
      <c r="GA47" s="9">
        <v>-4713.13</v>
      </c>
      <c r="GB47" s="9"/>
      <c r="GC47" s="9">
        <v>0</v>
      </c>
      <c r="GD47" s="9"/>
      <c r="GE47" s="9">
        <v>-36096</v>
      </c>
      <c r="GF47" s="9"/>
      <c r="GG47" s="9">
        <v>0</v>
      </c>
      <c r="GH47" s="9"/>
      <c r="GI47" s="9">
        <v>0</v>
      </c>
      <c r="GJ47" s="9"/>
      <c r="GK47" s="9">
        <v>-9700</v>
      </c>
      <c r="GL47" s="9"/>
      <c r="GM47" s="9">
        <v>0</v>
      </c>
      <c r="GN47" s="9"/>
      <c r="GO47" s="9">
        <v>0</v>
      </c>
      <c r="GP47" s="9"/>
      <c r="GQ47" s="9">
        <v>0</v>
      </c>
      <c r="GR47" s="19"/>
      <c r="GS47" s="31">
        <f t="shared" si="64"/>
        <v>-50509.13</v>
      </c>
      <c r="GT47" s="9">
        <v>0</v>
      </c>
      <c r="GU47" s="19"/>
      <c r="GV47" s="9">
        <v>0</v>
      </c>
      <c r="GW47" s="19"/>
      <c r="GX47" s="9">
        <v>-800</v>
      </c>
      <c r="GY47" s="9"/>
      <c r="GZ47" s="9">
        <v>0</v>
      </c>
      <c r="HA47" s="9"/>
      <c r="HB47" s="9">
        <v>-101886.3</v>
      </c>
      <c r="HC47" s="9"/>
      <c r="HD47" s="9">
        <v>0</v>
      </c>
      <c r="HE47" s="9"/>
      <c r="HF47" s="9">
        <v>0</v>
      </c>
      <c r="HG47" s="9"/>
      <c r="HH47" s="9">
        <v>0</v>
      </c>
      <c r="HI47" s="9"/>
      <c r="HJ47" s="9">
        <v>0</v>
      </c>
      <c r="HK47" s="9"/>
      <c r="HL47" s="9">
        <v>0</v>
      </c>
      <c r="HM47" s="9"/>
      <c r="HN47" s="9">
        <v>0</v>
      </c>
      <c r="HO47" s="19"/>
      <c r="HP47" s="31">
        <f t="shared" si="65"/>
        <v>-102686.3</v>
      </c>
      <c r="HQ47" s="9">
        <v>0</v>
      </c>
      <c r="HR47" s="19"/>
      <c r="HS47" s="9">
        <v>0</v>
      </c>
      <c r="HT47" s="19"/>
      <c r="HU47" s="9">
        <v>-11255</v>
      </c>
      <c r="HV47" s="9"/>
      <c r="HW47" s="9">
        <v>0</v>
      </c>
      <c r="HX47" s="9"/>
      <c r="HY47" s="9">
        <v>0</v>
      </c>
      <c r="HZ47" s="9"/>
      <c r="IA47" s="9">
        <v>-113502</v>
      </c>
      <c r="IB47" s="9"/>
      <c r="IC47" s="9">
        <v>0</v>
      </c>
      <c r="ID47" s="9"/>
      <c r="IE47" s="9">
        <v>0</v>
      </c>
      <c r="IF47" s="9"/>
      <c r="IG47" s="9">
        <v>-4345</v>
      </c>
      <c r="IH47" s="9"/>
      <c r="II47" s="9">
        <v>0</v>
      </c>
      <c r="IJ47" s="9"/>
      <c r="IK47" s="9">
        <v>0</v>
      </c>
      <c r="IL47" s="9"/>
      <c r="IM47" s="9">
        <v>0</v>
      </c>
      <c r="IN47" s="9"/>
      <c r="IO47" s="31">
        <f t="shared" si="66"/>
        <v>-129102</v>
      </c>
      <c r="IP47" s="9">
        <v>0</v>
      </c>
      <c r="IQ47" s="19"/>
      <c r="IR47" s="9">
        <v>0</v>
      </c>
      <c r="IS47" s="19"/>
      <c r="IT47" s="9">
        <v>0</v>
      </c>
      <c r="IU47" s="9"/>
      <c r="IV47" s="9">
        <v>0</v>
      </c>
      <c r="IW47" s="9"/>
      <c r="IX47" s="9">
        <v>0</v>
      </c>
      <c r="IY47" s="9"/>
      <c r="IZ47" s="9">
        <v>-69887.040000000008</v>
      </c>
      <c r="JA47" s="9"/>
      <c r="JB47" s="9">
        <v>0</v>
      </c>
      <c r="JC47" s="9"/>
      <c r="JD47" s="9">
        <v>0</v>
      </c>
      <c r="JE47" s="9"/>
      <c r="JF47" s="9">
        <v>0</v>
      </c>
      <c r="JG47" s="9"/>
      <c r="JH47" s="9">
        <v>0</v>
      </c>
      <c r="JI47" s="9"/>
      <c r="JJ47" s="9">
        <v>0</v>
      </c>
      <c r="JK47" s="9"/>
      <c r="JL47" s="9">
        <v>0</v>
      </c>
      <c r="JM47" s="9"/>
      <c r="JN47" s="31">
        <f t="shared" si="67"/>
        <v>-69887.040000000008</v>
      </c>
      <c r="JO47" s="9">
        <v>0</v>
      </c>
      <c r="JP47" s="9"/>
      <c r="JQ47" s="9">
        <f t="shared" ref="JQ47:JQ55" si="81">HW47+IV47</f>
        <v>0</v>
      </c>
      <c r="JR47" s="9"/>
      <c r="JS47" s="9">
        <f t="shared" ref="JS47:JS55" si="82">P47+AL47+CB47+CW47+DR47+FK47+GG47+HD47+IC47+JB47+EO47</f>
        <v>0</v>
      </c>
      <c r="JT47" s="9"/>
      <c r="JU47" s="9">
        <f t="shared" ref="JU47:JU55" si="83">AT47+X47+BO47+CJ47+DE47+EB47+EY47+FU47+GQ47+HN47+IM47+JL47</f>
        <v>0</v>
      </c>
      <c r="JV47" s="9"/>
      <c r="JW47" s="72">
        <f t="shared" si="25"/>
        <v>0</v>
      </c>
      <c r="JX47" s="9"/>
      <c r="JY47" s="9">
        <f t="shared" ref="JY47:JY55" si="84">F47+Z47+AW47+BR47+CM47+DH47+EE47+FA47+FW47+GT47+HQ47+IP47</f>
        <v>-110440</v>
      </c>
      <c r="JZ47" s="19"/>
      <c r="KA47" s="9">
        <f t="shared" ref="KA47:KA55" si="85">H47+AB47+AY47+BT47+CO47+DJ47+EG47+FC47+FY47+GV47+HS47+IR47</f>
        <v>0</v>
      </c>
      <c r="KB47" s="8"/>
      <c r="KC47" s="9">
        <f t="shared" ref="KC47:KC55" si="86">J47+AD47+BA47+BV47+CQ47+DL47+EI47+FE47+GA47+GX47+IT47+HU47</f>
        <v>-17408.64</v>
      </c>
      <c r="KD47" s="9"/>
      <c r="KE47" s="9">
        <f>L47+AH47+BC47+BX47+CS47+DN47+EK47+FG47+GC47+GZ47+HY47+IX47</f>
        <v>-205154.86</v>
      </c>
      <c r="KF47" s="9"/>
      <c r="KG47" s="9">
        <f t="shared" ref="KG47:KG55" si="87">N47+AJ47+BZ47+CU47+DP47+EM47+FI47+GE47+HB47+IA47+IZ47</f>
        <v>-422462.20999999996</v>
      </c>
      <c r="KH47" s="9"/>
      <c r="KI47" s="9">
        <f t="shared" ref="KI47:KI55" si="88">R47+AN47+BI47+CD47+CY47+DT47+EQ47+FM47+GI47+HF47+IE47+JD47</f>
        <v>0</v>
      </c>
      <c r="KJ47" s="9"/>
      <c r="KK47" s="9">
        <f t="shared" ref="KK47:KK55" si="89">DV47+ES47+FO47+GK47+HH47+IG47+JF47</f>
        <v>-14045</v>
      </c>
      <c r="KL47" s="9"/>
      <c r="KM47" s="9">
        <f t="shared" ref="KM47:KM55" si="90">T47+AP47+BK47+CF47+DA47+DX47+EU47+FQ47+GM47+HJ47+II47+JH47</f>
        <v>0</v>
      </c>
      <c r="KN47" s="9"/>
      <c r="KO47" s="9">
        <f t="shared" ref="KO47:KO55" si="91">AR47+V47+BM47+CH47+DC47+DZ47+EW47+FS47+GO47+HL47+IK47+JJ47</f>
        <v>-22143.21</v>
      </c>
      <c r="KP47" s="9"/>
      <c r="KQ47" s="31">
        <f t="shared" si="68"/>
        <v>-791653.91999999993</v>
      </c>
      <c r="KR47" s="9"/>
      <c r="KS47" s="31">
        <v>-915362.74</v>
      </c>
      <c r="KT47" s="23"/>
      <c r="KU47" s="23"/>
      <c r="KV47" s="14"/>
    </row>
    <row r="48" spans="1:308" x14ac:dyDescent="0.2">
      <c r="A48" s="74">
        <v>8</v>
      </c>
      <c r="B48" s="40" t="s">
        <v>121</v>
      </c>
      <c r="C48" s="11" t="s">
        <v>122</v>
      </c>
      <c r="E48" s="19"/>
      <c r="F48" s="9">
        <v>0</v>
      </c>
      <c r="G48" s="19"/>
      <c r="H48" s="9">
        <v>0</v>
      </c>
      <c r="I48" s="19"/>
      <c r="J48" s="9">
        <v>0</v>
      </c>
      <c r="K48" s="9"/>
      <c r="L48" s="9">
        <v>-81250</v>
      </c>
      <c r="M48" s="9"/>
      <c r="N48" s="9">
        <v>0</v>
      </c>
      <c r="O48" s="9"/>
      <c r="P48" s="9">
        <v>0</v>
      </c>
      <c r="Q48" s="9"/>
      <c r="R48" s="9">
        <v>0</v>
      </c>
      <c r="S48" s="9"/>
      <c r="T48" s="9">
        <v>0</v>
      </c>
      <c r="U48" s="9"/>
      <c r="V48" s="9">
        <v>0</v>
      </c>
      <c r="W48" s="9"/>
      <c r="X48" s="9">
        <v>0</v>
      </c>
      <c r="Y48" s="31">
        <f t="shared" si="56"/>
        <v>-81250</v>
      </c>
      <c r="Z48" s="9">
        <v>0</v>
      </c>
      <c r="AA48" s="19"/>
      <c r="AB48" s="9">
        <v>0</v>
      </c>
      <c r="AC48" s="19"/>
      <c r="AD48" s="9">
        <v>0</v>
      </c>
      <c r="AE48" s="9"/>
      <c r="AF48" s="9">
        <v>0</v>
      </c>
      <c r="AG48" s="9"/>
      <c r="AH48" s="9">
        <v>-135648.54</v>
      </c>
      <c r="AI48" s="9"/>
      <c r="AJ48" s="9">
        <v>0</v>
      </c>
      <c r="AK48" s="9"/>
      <c r="AL48" s="9">
        <v>0</v>
      </c>
      <c r="AM48" s="9"/>
      <c r="AN48" s="9">
        <v>0</v>
      </c>
      <c r="AO48" s="9"/>
      <c r="AP48" s="9">
        <v>0</v>
      </c>
      <c r="AQ48" s="9"/>
      <c r="AR48" s="9">
        <v>0</v>
      </c>
      <c r="AS48" s="9"/>
      <c r="AT48" s="9">
        <v>0</v>
      </c>
      <c r="AU48" s="9"/>
      <c r="AV48" s="31">
        <f t="shared" si="57"/>
        <v>-135648.54</v>
      </c>
      <c r="AW48" s="9">
        <v>0</v>
      </c>
      <c r="AX48" s="19"/>
      <c r="AY48" s="9">
        <v>0</v>
      </c>
      <c r="AZ48" s="9"/>
      <c r="BA48" s="9">
        <v>-2649</v>
      </c>
      <c r="BB48" s="9"/>
      <c r="BC48" s="9">
        <v>-118284.98999999999</v>
      </c>
      <c r="BD48" s="9"/>
      <c r="BE48" s="9">
        <v>0</v>
      </c>
      <c r="BF48" s="9"/>
      <c r="BG48" s="9">
        <v>0</v>
      </c>
      <c r="BH48" s="9"/>
      <c r="BI48" s="9">
        <v>0</v>
      </c>
      <c r="BJ48" s="9"/>
      <c r="BK48" s="9">
        <v>0</v>
      </c>
      <c r="BL48" s="9"/>
      <c r="BM48" s="9">
        <v>0</v>
      </c>
      <c r="BN48" s="9"/>
      <c r="BO48" s="9">
        <v>0</v>
      </c>
      <c r="BP48" s="19"/>
      <c r="BQ48" s="31">
        <f t="shared" si="58"/>
        <v>-120933.98999999999</v>
      </c>
      <c r="BR48" s="9">
        <v>0</v>
      </c>
      <c r="BS48" s="19"/>
      <c r="BT48" s="9">
        <v>0</v>
      </c>
      <c r="BU48" s="9"/>
      <c r="BV48" s="9">
        <v>0</v>
      </c>
      <c r="BW48" s="9"/>
      <c r="BX48" s="9">
        <v>39.5</v>
      </c>
      <c r="BY48" s="9"/>
      <c r="BZ48" s="9">
        <v>-10759</v>
      </c>
      <c r="CA48" s="9"/>
      <c r="CB48" s="9">
        <v>0</v>
      </c>
      <c r="CC48" s="9"/>
      <c r="CD48" s="9">
        <v>0</v>
      </c>
      <c r="CE48" s="9"/>
      <c r="CF48" s="9">
        <v>0</v>
      </c>
      <c r="CG48" s="9"/>
      <c r="CH48" s="9">
        <v>0</v>
      </c>
      <c r="CI48" s="9"/>
      <c r="CJ48" s="9">
        <v>0</v>
      </c>
      <c r="CK48" s="19"/>
      <c r="CL48" s="31">
        <f t="shared" si="59"/>
        <v>-10719.5</v>
      </c>
      <c r="CM48" s="9">
        <v>0</v>
      </c>
      <c r="CN48" s="19"/>
      <c r="CO48" s="9">
        <v>0</v>
      </c>
      <c r="CP48" s="9"/>
      <c r="CQ48" s="9">
        <v>0</v>
      </c>
      <c r="CR48" s="9"/>
      <c r="CS48" s="9">
        <v>0</v>
      </c>
      <c r="CT48" s="9"/>
      <c r="CU48" s="9">
        <v>-1117</v>
      </c>
      <c r="CV48" s="9"/>
      <c r="CW48" s="9">
        <v>0</v>
      </c>
      <c r="CX48" s="9"/>
      <c r="CY48" s="9">
        <v>0</v>
      </c>
      <c r="CZ48" s="9"/>
      <c r="DA48" s="9">
        <v>0</v>
      </c>
      <c r="DB48" s="9"/>
      <c r="DC48" s="9">
        <v>0</v>
      </c>
      <c r="DD48" s="9"/>
      <c r="DE48" s="9">
        <v>0</v>
      </c>
      <c r="DF48" s="19"/>
      <c r="DG48" s="31">
        <f t="shared" si="60"/>
        <v>-1117</v>
      </c>
      <c r="DH48" s="9">
        <v>0</v>
      </c>
      <c r="DI48" s="19"/>
      <c r="DJ48" s="9">
        <v>0</v>
      </c>
      <c r="DK48" s="9"/>
      <c r="DL48" s="9">
        <v>0</v>
      </c>
      <c r="DM48" s="9"/>
      <c r="DN48" s="9">
        <v>0</v>
      </c>
      <c r="DO48" s="9"/>
      <c r="DP48" s="9">
        <v>-41962.7</v>
      </c>
      <c r="DQ48" s="9"/>
      <c r="DR48" s="9">
        <v>0</v>
      </c>
      <c r="DS48" s="9"/>
      <c r="DT48" s="9">
        <v>0</v>
      </c>
      <c r="DU48" s="9"/>
      <c r="DV48" s="9">
        <v>0</v>
      </c>
      <c r="DW48" s="9"/>
      <c r="DX48" s="9">
        <v>0</v>
      </c>
      <c r="DY48" s="19"/>
      <c r="DZ48" s="9">
        <v>0</v>
      </c>
      <c r="EA48" s="9"/>
      <c r="EB48" s="9">
        <v>0</v>
      </c>
      <c r="EC48" s="9"/>
      <c r="ED48" s="31">
        <f t="shared" si="61"/>
        <v>-41962.7</v>
      </c>
      <c r="EE48" s="9">
        <v>0</v>
      </c>
      <c r="EF48" s="19"/>
      <c r="EG48" s="9">
        <v>0</v>
      </c>
      <c r="EH48" s="9"/>
      <c r="EI48" s="9">
        <v>0</v>
      </c>
      <c r="EJ48" s="9"/>
      <c r="EK48" s="9">
        <v>0</v>
      </c>
      <c r="EL48" s="9"/>
      <c r="EM48" s="9">
        <v>-59176.69</v>
      </c>
      <c r="EN48" s="9"/>
      <c r="EO48" s="9">
        <v>0</v>
      </c>
      <c r="EP48" s="9"/>
      <c r="EQ48" s="9">
        <v>0</v>
      </c>
      <c r="ER48" s="9"/>
      <c r="ES48" s="9">
        <v>0</v>
      </c>
      <c r="ET48" s="9"/>
      <c r="EU48" s="9">
        <v>0</v>
      </c>
      <c r="EV48" s="9"/>
      <c r="EW48" s="9">
        <v>0</v>
      </c>
      <c r="EX48" s="9"/>
      <c r="EY48" s="9">
        <v>0</v>
      </c>
      <c r="EZ48" s="31">
        <f t="shared" si="62"/>
        <v>-59176.69</v>
      </c>
      <c r="FA48" s="9">
        <v>-10539</v>
      </c>
      <c r="FB48" s="19"/>
      <c r="FC48" s="9">
        <v>0</v>
      </c>
      <c r="FD48" s="19"/>
      <c r="FE48" s="9">
        <v>0</v>
      </c>
      <c r="FF48" s="9"/>
      <c r="FG48" s="9">
        <v>0</v>
      </c>
      <c r="FH48" s="9"/>
      <c r="FI48" s="9">
        <v>-201387.03</v>
      </c>
      <c r="FJ48" s="9"/>
      <c r="FK48" s="9">
        <v>0</v>
      </c>
      <c r="FL48" s="9"/>
      <c r="FM48" s="9">
        <v>0</v>
      </c>
      <c r="FN48" s="9"/>
      <c r="FO48" s="9">
        <v>0</v>
      </c>
      <c r="FP48" s="9"/>
      <c r="FQ48" s="9">
        <v>-12772.6</v>
      </c>
      <c r="FR48" s="9"/>
      <c r="FS48" s="9">
        <v>0</v>
      </c>
      <c r="FT48" s="9"/>
      <c r="FU48" s="9">
        <v>0</v>
      </c>
      <c r="FV48" s="31">
        <f t="shared" si="63"/>
        <v>-224698.63</v>
      </c>
      <c r="FW48" s="9">
        <v>0</v>
      </c>
      <c r="FX48" s="19"/>
      <c r="FY48" s="9">
        <v>0</v>
      </c>
      <c r="FZ48" s="9"/>
      <c r="GA48" s="9">
        <v>0</v>
      </c>
      <c r="GB48" s="9"/>
      <c r="GC48" s="9">
        <v>0</v>
      </c>
      <c r="GD48" s="9"/>
      <c r="GE48" s="9">
        <v>-184625.62</v>
      </c>
      <c r="GF48" s="9"/>
      <c r="GG48" s="9">
        <v>0</v>
      </c>
      <c r="GH48" s="9"/>
      <c r="GI48" s="9">
        <v>0</v>
      </c>
      <c r="GJ48" s="9"/>
      <c r="GK48" s="9">
        <v>0</v>
      </c>
      <c r="GL48" s="9"/>
      <c r="GM48" s="9">
        <v>-42940</v>
      </c>
      <c r="GN48" s="9"/>
      <c r="GO48" s="9">
        <v>0</v>
      </c>
      <c r="GP48" s="9"/>
      <c r="GQ48" s="9">
        <v>0</v>
      </c>
      <c r="GR48" s="19"/>
      <c r="GS48" s="31">
        <f t="shared" si="64"/>
        <v>-227565.62</v>
      </c>
      <c r="GT48" s="9">
        <v>0</v>
      </c>
      <c r="GU48" s="19"/>
      <c r="GV48" s="9">
        <v>0</v>
      </c>
      <c r="GW48" s="19"/>
      <c r="GX48" s="9">
        <v>-314.48</v>
      </c>
      <c r="GY48" s="9"/>
      <c r="GZ48" s="9">
        <v>0</v>
      </c>
      <c r="HA48" s="9"/>
      <c r="HB48" s="9">
        <v>-108546.8</v>
      </c>
      <c r="HC48" s="9"/>
      <c r="HD48" s="9">
        <v>0</v>
      </c>
      <c r="HE48" s="9"/>
      <c r="HF48" s="9">
        <v>0</v>
      </c>
      <c r="HG48" s="9"/>
      <c r="HH48" s="9">
        <v>-56570</v>
      </c>
      <c r="HI48" s="9"/>
      <c r="HJ48" s="9">
        <v>0</v>
      </c>
      <c r="HK48" s="9"/>
      <c r="HL48" s="9">
        <v>0</v>
      </c>
      <c r="HM48" s="9"/>
      <c r="HN48" s="9">
        <v>0</v>
      </c>
      <c r="HO48" s="19"/>
      <c r="HP48" s="31">
        <f t="shared" si="65"/>
        <v>-165431.28</v>
      </c>
      <c r="HQ48" s="9">
        <v>0</v>
      </c>
      <c r="HR48" s="19"/>
      <c r="HS48" s="9">
        <v>0</v>
      </c>
      <c r="HT48" s="19"/>
      <c r="HU48" s="9">
        <v>0</v>
      </c>
      <c r="HV48" s="9"/>
      <c r="HW48" s="9">
        <v>0</v>
      </c>
      <c r="HX48" s="9"/>
      <c r="HY48" s="9">
        <v>0</v>
      </c>
      <c r="HZ48" s="9"/>
      <c r="IA48" s="9">
        <v>-26540.85</v>
      </c>
      <c r="IB48" s="9"/>
      <c r="IC48" s="9">
        <v>0</v>
      </c>
      <c r="ID48" s="9"/>
      <c r="IE48" s="9">
        <v>0</v>
      </c>
      <c r="IF48" s="9"/>
      <c r="IG48" s="9">
        <v>-21145.09</v>
      </c>
      <c r="IH48" s="9"/>
      <c r="II48" s="9">
        <v>0</v>
      </c>
      <c r="IJ48" s="9"/>
      <c r="IK48" s="9">
        <v>0</v>
      </c>
      <c r="IL48" s="9"/>
      <c r="IM48" s="9">
        <v>0</v>
      </c>
      <c r="IN48" s="9"/>
      <c r="IO48" s="31">
        <f t="shared" si="66"/>
        <v>-47685.94</v>
      </c>
      <c r="IP48" s="9">
        <v>0</v>
      </c>
      <c r="IQ48" s="19"/>
      <c r="IR48" s="9">
        <v>0</v>
      </c>
      <c r="IS48" s="19"/>
      <c r="IT48" s="9">
        <v>-800</v>
      </c>
      <c r="IU48" s="9"/>
      <c r="IV48" s="9">
        <v>0</v>
      </c>
      <c r="IW48" s="9"/>
      <c r="IX48" s="9">
        <v>0</v>
      </c>
      <c r="IY48" s="9"/>
      <c r="IZ48" s="9">
        <v>-108559.25</v>
      </c>
      <c r="JA48" s="9"/>
      <c r="JB48" s="9">
        <v>0</v>
      </c>
      <c r="JC48" s="9"/>
      <c r="JD48" s="9">
        <v>0</v>
      </c>
      <c r="JE48" s="9"/>
      <c r="JF48" s="9">
        <v>-17050</v>
      </c>
      <c r="JG48" s="9"/>
      <c r="JH48" s="9">
        <v>0</v>
      </c>
      <c r="JI48" s="9"/>
      <c r="JJ48" s="9">
        <v>0</v>
      </c>
      <c r="JK48" s="9"/>
      <c r="JL48" s="9">
        <v>0</v>
      </c>
      <c r="JM48" s="9"/>
      <c r="JN48" s="31">
        <f t="shared" si="67"/>
        <v>-126409.25</v>
      </c>
      <c r="JO48" s="9">
        <v>0</v>
      </c>
      <c r="JP48" s="9"/>
      <c r="JQ48" s="9">
        <f t="shared" si="81"/>
        <v>0</v>
      </c>
      <c r="JR48" s="9"/>
      <c r="JS48" s="9">
        <f t="shared" si="82"/>
        <v>0</v>
      </c>
      <c r="JT48" s="9"/>
      <c r="JU48" s="9">
        <f t="shared" si="83"/>
        <v>0</v>
      </c>
      <c r="JV48" s="9"/>
      <c r="JW48" s="72">
        <f t="shared" si="25"/>
        <v>0</v>
      </c>
      <c r="JX48" s="9"/>
      <c r="JY48" s="9">
        <f t="shared" si="84"/>
        <v>-10539</v>
      </c>
      <c r="JZ48" s="19"/>
      <c r="KA48" s="9">
        <f t="shared" si="85"/>
        <v>0</v>
      </c>
      <c r="KB48" s="8"/>
      <c r="KC48" s="9">
        <f t="shared" si="86"/>
        <v>-3763.48</v>
      </c>
      <c r="KD48" s="9"/>
      <c r="KE48" s="9">
        <f>L48+AH48+BC48+BX48+CS48+DN48+EK48+FG48+GC48+GZ48+HY48+IX48</f>
        <v>-335144.03000000003</v>
      </c>
      <c r="KF48" s="9"/>
      <c r="KG48" s="9">
        <f t="shared" si="87"/>
        <v>-742674.94</v>
      </c>
      <c r="KH48" s="9"/>
      <c r="KI48" s="9">
        <f t="shared" si="88"/>
        <v>0</v>
      </c>
      <c r="KJ48" s="9"/>
      <c r="KK48" s="9">
        <f t="shared" si="89"/>
        <v>-94765.09</v>
      </c>
      <c r="KL48" s="9"/>
      <c r="KM48" s="9">
        <f t="shared" si="90"/>
        <v>-55712.6</v>
      </c>
      <c r="KN48" s="9"/>
      <c r="KO48" s="9">
        <f t="shared" si="91"/>
        <v>0</v>
      </c>
      <c r="KP48" s="9"/>
      <c r="KQ48" s="31">
        <f t="shared" si="68"/>
        <v>-1242599.1400000001</v>
      </c>
      <c r="KR48" s="9"/>
      <c r="KS48" s="31">
        <v>-2028011.35</v>
      </c>
      <c r="KT48" s="23"/>
      <c r="KU48" s="23"/>
      <c r="KV48" s="14"/>
    </row>
    <row r="49" spans="1:308" x14ac:dyDescent="0.2">
      <c r="A49" s="74">
        <v>8</v>
      </c>
      <c r="B49" s="40" t="s">
        <v>123</v>
      </c>
      <c r="C49" s="11" t="s">
        <v>124</v>
      </c>
      <c r="E49" s="19"/>
      <c r="F49" s="9">
        <v>0</v>
      </c>
      <c r="G49" s="19"/>
      <c r="H49" s="9">
        <v>0</v>
      </c>
      <c r="I49" s="19"/>
      <c r="J49" s="9">
        <v>533.97</v>
      </c>
      <c r="K49" s="9"/>
      <c r="L49" s="9">
        <v>-536.9</v>
      </c>
      <c r="M49" s="9"/>
      <c r="N49" s="9">
        <v>0</v>
      </c>
      <c r="O49" s="9"/>
      <c r="P49" s="9">
        <v>0</v>
      </c>
      <c r="Q49" s="9"/>
      <c r="R49" s="9">
        <v>0</v>
      </c>
      <c r="S49" s="9"/>
      <c r="T49" s="9">
        <v>0</v>
      </c>
      <c r="U49" s="9"/>
      <c r="V49" s="9">
        <v>0</v>
      </c>
      <c r="W49" s="9"/>
      <c r="X49" s="9">
        <v>0</v>
      </c>
      <c r="Y49" s="31">
        <f t="shared" si="56"/>
        <v>-2.92999999999995</v>
      </c>
      <c r="Z49" s="9">
        <v>0</v>
      </c>
      <c r="AA49" s="19"/>
      <c r="AB49" s="9">
        <v>0</v>
      </c>
      <c r="AC49" s="19"/>
      <c r="AD49" s="9">
        <v>31350</v>
      </c>
      <c r="AE49" s="9"/>
      <c r="AF49" s="9">
        <v>0</v>
      </c>
      <c r="AG49" s="9"/>
      <c r="AH49" s="9">
        <v>-1600</v>
      </c>
      <c r="AI49" s="9"/>
      <c r="AJ49" s="9">
        <v>0</v>
      </c>
      <c r="AK49" s="9"/>
      <c r="AL49" s="9">
        <v>0</v>
      </c>
      <c r="AM49" s="9"/>
      <c r="AN49" s="9">
        <v>0</v>
      </c>
      <c r="AO49" s="9"/>
      <c r="AP49" s="9">
        <v>0</v>
      </c>
      <c r="AQ49" s="9"/>
      <c r="AR49" s="9">
        <v>0</v>
      </c>
      <c r="AS49" s="9"/>
      <c r="AT49" s="9">
        <v>0</v>
      </c>
      <c r="AU49" s="9"/>
      <c r="AV49" s="31">
        <f t="shared" si="57"/>
        <v>29750</v>
      </c>
      <c r="AW49" s="9">
        <v>0</v>
      </c>
      <c r="AX49" s="19"/>
      <c r="AY49" s="9">
        <v>0</v>
      </c>
      <c r="AZ49" s="9"/>
      <c r="BA49" s="9">
        <v>0</v>
      </c>
      <c r="BB49" s="9"/>
      <c r="BC49" s="9">
        <v>-109910.33000000002</v>
      </c>
      <c r="BD49" s="9"/>
      <c r="BE49" s="9">
        <v>0</v>
      </c>
      <c r="BF49" s="9"/>
      <c r="BG49" s="9">
        <v>0</v>
      </c>
      <c r="BH49" s="9"/>
      <c r="BI49" s="9">
        <v>0</v>
      </c>
      <c r="BJ49" s="9"/>
      <c r="BK49" s="9">
        <v>0</v>
      </c>
      <c r="BL49" s="9"/>
      <c r="BM49" s="9">
        <v>0</v>
      </c>
      <c r="BN49" s="9"/>
      <c r="BO49" s="9">
        <v>0</v>
      </c>
      <c r="BP49" s="19"/>
      <c r="BQ49" s="31">
        <f t="shared" si="58"/>
        <v>-109910.33000000002</v>
      </c>
      <c r="BR49" s="9">
        <v>-16345</v>
      </c>
      <c r="BS49" s="19"/>
      <c r="BT49" s="9">
        <v>0</v>
      </c>
      <c r="BU49" s="9"/>
      <c r="BV49" s="9">
        <v>0</v>
      </c>
      <c r="BW49" s="9"/>
      <c r="BX49" s="9">
        <v>-78437.62000000001</v>
      </c>
      <c r="BY49" s="9"/>
      <c r="BZ49" s="9">
        <v>-1010</v>
      </c>
      <c r="CA49" s="9"/>
      <c r="CB49" s="9">
        <v>0</v>
      </c>
      <c r="CC49" s="9"/>
      <c r="CD49" s="9">
        <v>0</v>
      </c>
      <c r="CE49" s="9"/>
      <c r="CF49" s="9">
        <v>0</v>
      </c>
      <c r="CG49" s="9"/>
      <c r="CH49" s="9">
        <v>0</v>
      </c>
      <c r="CI49" s="9"/>
      <c r="CJ49" s="9">
        <v>0</v>
      </c>
      <c r="CK49" s="19"/>
      <c r="CL49" s="31">
        <f t="shared" si="59"/>
        <v>-95792.62000000001</v>
      </c>
      <c r="CM49" s="9">
        <v>-2024.05</v>
      </c>
      <c r="CN49" s="19"/>
      <c r="CO49" s="9">
        <v>0</v>
      </c>
      <c r="CP49" s="9"/>
      <c r="CQ49" s="9">
        <v>0</v>
      </c>
      <c r="CR49" s="9"/>
      <c r="CS49" s="9">
        <v>-757.9699999999998</v>
      </c>
      <c r="CT49" s="9"/>
      <c r="CU49" s="9">
        <v>-158837.66</v>
      </c>
      <c r="CV49" s="9"/>
      <c r="CW49" s="9">
        <v>0</v>
      </c>
      <c r="CX49" s="9"/>
      <c r="CY49" s="9">
        <v>0</v>
      </c>
      <c r="CZ49" s="9"/>
      <c r="DA49" s="9">
        <v>0</v>
      </c>
      <c r="DB49" s="9"/>
      <c r="DC49" s="9">
        <v>0</v>
      </c>
      <c r="DD49" s="9"/>
      <c r="DE49" s="9">
        <v>0</v>
      </c>
      <c r="DF49" s="19"/>
      <c r="DG49" s="31">
        <f t="shared" si="60"/>
        <v>-161619.68</v>
      </c>
      <c r="DH49" s="9">
        <v>0</v>
      </c>
      <c r="DI49" s="19"/>
      <c r="DJ49" s="9">
        <v>0</v>
      </c>
      <c r="DK49" s="9"/>
      <c r="DL49" s="9">
        <v>-22283.360000000001</v>
      </c>
      <c r="DM49" s="9"/>
      <c r="DN49" s="9">
        <v>-9636.16</v>
      </c>
      <c r="DO49" s="9"/>
      <c r="DP49" s="9">
        <v>0</v>
      </c>
      <c r="DQ49" s="9"/>
      <c r="DR49" s="9">
        <v>0</v>
      </c>
      <c r="DS49" s="9"/>
      <c r="DT49" s="9">
        <v>0</v>
      </c>
      <c r="DU49" s="9"/>
      <c r="DV49" s="9">
        <v>0</v>
      </c>
      <c r="DW49" s="9"/>
      <c r="DX49" s="9">
        <v>-1100</v>
      </c>
      <c r="DY49" s="19"/>
      <c r="DZ49" s="9">
        <v>0</v>
      </c>
      <c r="EA49" s="9"/>
      <c r="EB49" s="9">
        <v>0</v>
      </c>
      <c r="EC49" s="9"/>
      <c r="ED49" s="31">
        <f t="shared" si="61"/>
        <v>-33019.520000000004</v>
      </c>
      <c r="EE49" s="9">
        <v>0</v>
      </c>
      <c r="EF49" s="19"/>
      <c r="EG49" s="9">
        <v>0</v>
      </c>
      <c r="EH49" s="9"/>
      <c r="EI49" s="9">
        <v>-10762.64</v>
      </c>
      <c r="EJ49" s="9"/>
      <c r="EK49" s="9">
        <v>0</v>
      </c>
      <c r="EL49" s="9"/>
      <c r="EM49" s="9">
        <v>-10923.689999999999</v>
      </c>
      <c r="EN49" s="9"/>
      <c r="EO49" s="9">
        <v>0</v>
      </c>
      <c r="EP49" s="9"/>
      <c r="EQ49" s="9">
        <v>0</v>
      </c>
      <c r="ER49" s="9"/>
      <c r="ES49" s="9">
        <v>0</v>
      </c>
      <c r="ET49" s="9"/>
      <c r="EU49" s="9">
        <v>-3300</v>
      </c>
      <c r="EV49" s="9"/>
      <c r="EW49" s="9">
        <v>0</v>
      </c>
      <c r="EX49" s="9"/>
      <c r="EY49" s="9">
        <v>0</v>
      </c>
      <c r="EZ49" s="31">
        <f t="shared" si="62"/>
        <v>-24986.329999999998</v>
      </c>
      <c r="FA49" s="9">
        <v>0</v>
      </c>
      <c r="FB49" s="19"/>
      <c r="FC49" s="9">
        <v>0</v>
      </c>
      <c r="FD49" s="19"/>
      <c r="FE49" s="9">
        <v>-1331.22</v>
      </c>
      <c r="FF49" s="9"/>
      <c r="FG49" s="9">
        <v>0</v>
      </c>
      <c r="FH49" s="9"/>
      <c r="FI49" s="9">
        <v>-10997.369999999999</v>
      </c>
      <c r="FJ49" s="9"/>
      <c r="FK49" s="9">
        <v>0</v>
      </c>
      <c r="FL49" s="9"/>
      <c r="FM49" s="9">
        <v>0</v>
      </c>
      <c r="FN49" s="9"/>
      <c r="FO49" s="9">
        <v>0</v>
      </c>
      <c r="FP49" s="9"/>
      <c r="FQ49" s="9">
        <v>-3200</v>
      </c>
      <c r="FR49" s="9"/>
      <c r="FS49" s="9">
        <v>0</v>
      </c>
      <c r="FT49" s="9"/>
      <c r="FU49" s="9">
        <v>0</v>
      </c>
      <c r="FV49" s="31">
        <f t="shared" si="63"/>
        <v>-15528.589999999998</v>
      </c>
      <c r="FW49" s="9">
        <v>0</v>
      </c>
      <c r="FX49" s="19"/>
      <c r="FY49" s="9">
        <v>0</v>
      </c>
      <c r="FZ49" s="9"/>
      <c r="GA49" s="9">
        <v>665.61</v>
      </c>
      <c r="GB49" s="9"/>
      <c r="GC49" s="9">
        <v>0</v>
      </c>
      <c r="GD49" s="9"/>
      <c r="GE49" s="9">
        <v>-41480</v>
      </c>
      <c r="GF49" s="9"/>
      <c r="GG49" s="9">
        <v>0</v>
      </c>
      <c r="GH49" s="9"/>
      <c r="GI49" s="9">
        <v>0</v>
      </c>
      <c r="GJ49" s="9"/>
      <c r="GK49" s="9">
        <v>0</v>
      </c>
      <c r="GL49" s="9"/>
      <c r="GM49" s="9">
        <v>-35290</v>
      </c>
      <c r="GN49" s="9"/>
      <c r="GO49" s="9">
        <v>0</v>
      </c>
      <c r="GP49" s="9"/>
      <c r="GQ49" s="9">
        <v>0</v>
      </c>
      <c r="GR49" s="19"/>
      <c r="GS49" s="31">
        <f t="shared" si="64"/>
        <v>-76104.39</v>
      </c>
      <c r="GT49" s="9">
        <v>0</v>
      </c>
      <c r="GU49" s="19"/>
      <c r="GV49" s="9">
        <v>0</v>
      </c>
      <c r="GW49" s="19"/>
      <c r="GX49" s="9">
        <v>0</v>
      </c>
      <c r="GY49" s="9"/>
      <c r="GZ49" s="9">
        <v>0</v>
      </c>
      <c r="HA49" s="9"/>
      <c r="HB49" s="9">
        <v>-112853.12</v>
      </c>
      <c r="HC49" s="9"/>
      <c r="HD49" s="9">
        <v>0</v>
      </c>
      <c r="HE49" s="9"/>
      <c r="HF49" s="9">
        <v>0</v>
      </c>
      <c r="HG49" s="9"/>
      <c r="HH49" s="9">
        <v>0</v>
      </c>
      <c r="HI49" s="9"/>
      <c r="HJ49" s="9">
        <v>0</v>
      </c>
      <c r="HK49" s="9"/>
      <c r="HL49" s="9">
        <v>0</v>
      </c>
      <c r="HM49" s="9"/>
      <c r="HN49" s="9">
        <v>0</v>
      </c>
      <c r="HO49" s="19"/>
      <c r="HP49" s="31">
        <f t="shared" si="65"/>
        <v>-112853.12</v>
      </c>
      <c r="HQ49" s="9">
        <v>0</v>
      </c>
      <c r="HR49" s="19"/>
      <c r="HS49" s="9">
        <v>0</v>
      </c>
      <c r="HT49" s="19"/>
      <c r="HU49" s="9">
        <v>0</v>
      </c>
      <c r="HV49" s="9"/>
      <c r="HW49" s="9">
        <v>0</v>
      </c>
      <c r="HX49" s="9"/>
      <c r="HY49" s="9">
        <v>0</v>
      </c>
      <c r="HZ49" s="9"/>
      <c r="IA49" s="9">
        <v>-145773.03</v>
      </c>
      <c r="IB49" s="9"/>
      <c r="IC49" s="9">
        <v>0</v>
      </c>
      <c r="ID49" s="9"/>
      <c r="IE49" s="9">
        <v>0</v>
      </c>
      <c r="IF49" s="9"/>
      <c r="IG49" s="9">
        <v>0</v>
      </c>
      <c r="IH49" s="9"/>
      <c r="II49" s="9">
        <v>0</v>
      </c>
      <c r="IJ49" s="9"/>
      <c r="IK49" s="9">
        <v>0</v>
      </c>
      <c r="IL49" s="9"/>
      <c r="IM49" s="9">
        <v>0</v>
      </c>
      <c r="IN49" s="9"/>
      <c r="IO49" s="31">
        <f t="shared" si="66"/>
        <v>-145773.03</v>
      </c>
      <c r="IP49" s="9">
        <v>0</v>
      </c>
      <c r="IQ49" s="19"/>
      <c r="IR49" s="9">
        <v>0</v>
      </c>
      <c r="IS49" s="19"/>
      <c r="IT49" s="9">
        <v>0</v>
      </c>
      <c r="IU49" s="9"/>
      <c r="IV49" s="9">
        <v>0</v>
      </c>
      <c r="IW49" s="9"/>
      <c r="IX49" s="9">
        <v>0</v>
      </c>
      <c r="IY49" s="9"/>
      <c r="IZ49" s="9">
        <v>-29344.800000000003</v>
      </c>
      <c r="JA49" s="9"/>
      <c r="JB49" s="9">
        <v>0</v>
      </c>
      <c r="JC49" s="9"/>
      <c r="JD49" s="9">
        <v>0</v>
      </c>
      <c r="JE49" s="9"/>
      <c r="JF49" s="9">
        <v>-67400</v>
      </c>
      <c r="JG49" s="9"/>
      <c r="JH49" s="9">
        <v>0</v>
      </c>
      <c r="JI49" s="9"/>
      <c r="JJ49" s="9">
        <v>0</v>
      </c>
      <c r="JK49" s="9"/>
      <c r="JL49" s="9">
        <v>0</v>
      </c>
      <c r="JM49" s="9"/>
      <c r="JN49" s="31">
        <f t="shared" si="67"/>
        <v>-96744.8</v>
      </c>
      <c r="JO49" s="9">
        <v>0</v>
      </c>
      <c r="JP49" s="9"/>
      <c r="JQ49" s="9">
        <f t="shared" si="81"/>
        <v>0</v>
      </c>
      <c r="JR49" s="9"/>
      <c r="JS49" s="9">
        <f t="shared" si="82"/>
        <v>0</v>
      </c>
      <c r="JT49" s="9"/>
      <c r="JU49" s="9">
        <f t="shared" si="83"/>
        <v>0</v>
      </c>
      <c r="JV49" s="9"/>
      <c r="JW49" s="72">
        <f t="shared" si="25"/>
        <v>0</v>
      </c>
      <c r="JX49" s="9"/>
      <c r="JY49" s="9">
        <f t="shared" si="84"/>
        <v>-18369.05</v>
      </c>
      <c r="JZ49" s="19"/>
      <c r="KA49" s="9">
        <f t="shared" si="85"/>
        <v>0</v>
      </c>
      <c r="KB49" s="8"/>
      <c r="KC49" s="9">
        <f t="shared" si="86"/>
        <v>-1827.639999999999</v>
      </c>
      <c r="KD49" s="9"/>
      <c r="KE49" s="9">
        <f t="shared" ref="KE49:KE55" si="92">L49+AH49+BC49+BX49+CS49+DN49+EK49+FG49+GC49+GZ49+HY49+IX49</f>
        <v>-200878.98000000004</v>
      </c>
      <c r="KF49" s="9"/>
      <c r="KG49" s="9">
        <f t="shared" si="87"/>
        <v>-511219.67</v>
      </c>
      <c r="KH49" s="9"/>
      <c r="KI49" s="9">
        <f t="shared" si="88"/>
        <v>0</v>
      </c>
      <c r="KJ49" s="9"/>
      <c r="KK49" s="9">
        <f t="shared" si="89"/>
        <v>-67400</v>
      </c>
      <c r="KL49" s="9"/>
      <c r="KM49" s="9">
        <f t="shared" si="90"/>
        <v>-42890</v>
      </c>
      <c r="KN49" s="9"/>
      <c r="KO49" s="9">
        <f t="shared" si="91"/>
        <v>0</v>
      </c>
      <c r="KP49" s="9"/>
      <c r="KQ49" s="31">
        <f t="shared" si="68"/>
        <v>-842585.34000000008</v>
      </c>
      <c r="KR49" s="9"/>
      <c r="KS49" s="31">
        <v>-1114408.6700000002</v>
      </c>
      <c r="KT49" s="23"/>
      <c r="KU49" s="23"/>
      <c r="KV49" s="14"/>
    </row>
    <row r="50" spans="1:308" x14ac:dyDescent="0.2">
      <c r="A50" s="74">
        <v>8</v>
      </c>
      <c r="B50" s="40" t="s">
        <v>125</v>
      </c>
      <c r="C50" s="11" t="s">
        <v>110</v>
      </c>
      <c r="E50" s="19"/>
      <c r="F50" s="9">
        <v>0</v>
      </c>
      <c r="G50" s="19"/>
      <c r="H50" s="9">
        <v>0</v>
      </c>
      <c r="I50" s="19"/>
      <c r="J50" s="9">
        <v>0</v>
      </c>
      <c r="K50" s="9"/>
      <c r="L50" s="9">
        <v>-4484.6000000000004</v>
      </c>
      <c r="M50" s="9"/>
      <c r="N50" s="9">
        <v>0</v>
      </c>
      <c r="O50" s="9"/>
      <c r="P50" s="9">
        <v>0</v>
      </c>
      <c r="Q50" s="9"/>
      <c r="R50" s="9">
        <v>0</v>
      </c>
      <c r="S50" s="9"/>
      <c r="T50" s="9">
        <v>0</v>
      </c>
      <c r="U50" s="9"/>
      <c r="V50" s="9">
        <v>0</v>
      </c>
      <c r="W50" s="9"/>
      <c r="X50" s="9">
        <v>0</v>
      </c>
      <c r="Y50" s="31">
        <f t="shared" si="56"/>
        <v>-4484.6000000000004</v>
      </c>
      <c r="Z50" s="9">
        <v>0</v>
      </c>
      <c r="AA50" s="19"/>
      <c r="AB50" s="9">
        <v>0</v>
      </c>
      <c r="AC50" s="19"/>
      <c r="AD50" s="9">
        <v>-42.5</v>
      </c>
      <c r="AE50" s="9"/>
      <c r="AF50" s="9">
        <v>0</v>
      </c>
      <c r="AG50" s="9"/>
      <c r="AH50" s="9">
        <v>-4500.92</v>
      </c>
      <c r="AI50" s="9"/>
      <c r="AJ50" s="9">
        <v>0</v>
      </c>
      <c r="AK50" s="9"/>
      <c r="AL50" s="9">
        <v>0</v>
      </c>
      <c r="AM50" s="9"/>
      <c r="AN50" s="9">
        <v>0</v>
      </c>
      <c r="AO50" s="9"/>
      <c r="AP50" s="9">
        <v>-2560</v>
      </c>
      <c r="AQ50" s="9"/>
      <c r="AR50" s="9">
        <v>0</v>
      </c>
      <c r="AS50" s="9"/>
      <c r="AT50" s="9">
        <v>0</v>
      </c>
      <c r="AU50" s="9"/>
      <c r="AV50" s="31">
        <f t="shared" si="57"/>
        <v>-7103.42</v>
      </c>
      <c r="AW50" s="9">
        <v>0</v>
      </c>
      <c r="AX50" s="19"/>
      <c r="AY50" s="9">
        <v>0</v>
      </c>
      <c r="AZ50" s="9"/>
      <c r="BA50" s="9">
        <v>-94.7</v>
      </c>
      <c r="BB50" s="9"/>
      <c r="BC50" s="9">
        <v>-13498.82</v>
      </c>
      <c r="BD50" s="9"/>
      <c r="BE50" s="9">
        <v>0</v>
      </c>
      <c r="BF50" s="9"/>
      <c r="BG50" s="9">
        <v>0</v>
      </c>
      <c r="BH50" s="9"/>
      <c r="BI50" s="9">
        <v>0</v>
      </c>
      <c r="BJ50" s="9"/>
      <c r="BK50" s="9">
        <v>-1784.13</v>
      </c>
      <c r="BL50" s="9"/>
      <c r="BM50" s="9">
        <v>0</v>
      </c>
      <c r="BN50" s="9"/>
      <c r="BO50" s="9">
        <v>0</v>
      </c>
      <c r="BP50" s="19"/>
      <c r="BQ50" s="31">
        <f t="shared" si="58"/>
        <v>-15377.650000000001</v>
      </c>
      <c r="BR50" s="9">
        <v>0</v>
      </c>
      <c r="BS50" s="19"/>
      <c r="BT50" s="9">
        <v>0</v>
      </c>
      <c r="BU50" s="9"/>
      <c r="BV50" s="9">
        <v>-81.5</v>
      </c>
      <c r="BW50" s="9"/>
      <c r="BX50" s="9">
        <v>-34.979999999999997</v>
      </c>
      <c r="BY50" s="9"/>
      <c r="BZ50" s="9">
        <v>0</v>
      </c>
      <c r="CA50" s="9"/>
      <c r="CB50" s="9">
        <v>0</v>
      </c>
      <c r="CC50" s="9"/>
      <c r="CD50" s="9">
        <v>0</v>
      </c>
      <c r="CE50" s="9"/>
      <c r="CF50" s="9">
        <v>0</v>
      </c>
      <c r="CG50" s="9"/>
      <c r="CH50" s="9">
        <v>0</v>
      </c>
      <c r="CI50" s="9"/>
      <c r="CJ50" s="9">
        <v>0</v>
      </c>
      <c r="CK50" s="19"/>
      <c r="CL50" s="31">
        <f t="shared" si="59"/>
        <v>-116.47999999999999</v>
      </c>
      <c r="CM50" s="9">
        <v>0</v>
      </c>
      <c r="CN50" s="19"/>
      <c r="CO50" s="9">
        <v>0</v>
      </c>
      <c r="CP50" s="9"/>
      <c r="CQ50" s="9">
        <v>-322.52</v>
      </c>
      <c r="CR50" s="9"/>
      <c r="CS50" s="9">
        <v>0</v>
      </c>
      <c r="CT50" s="9"/>
      <c r="CU50" s="9">
        <v>-250</v>
      </c>
      <c r="CV50" s="9"/>
      <c r="CW50" s="9">
        <v>0</v>
      </c>
      <c r="CX50" s="9"/>
      <c r="CY50" s="9">
        <v>0</v>
      </c>
      <c r="CZ50" s="9"/>
      <c r="DA50" s="9">
        <v>0</v>
      </c>
      <c r="DB50" s="9"/>
      <c r="DC50" s="9">
        <v>0</v>
      </c>
      <c r="DD50" s="9"/>
      <c r="DE50" s="9">
        <v>0</v>
      </c>
      <c r="DF50" s="19"/>
      <c r="DG50" s="31">
        <f t="shared" si="60"/>
        <v>-572.52</v>
      </c>
      <c r="DH50" s="9">
        <v>0</v>
      </c>
      <c r="DI50" s="19"/>
      <c r="DJ50" s="9">
        <v>0</v>
      </c>
      <c r="DK50" s="9"/>
      <c r="DL50" s="9">
        <v>0</v>
      </c>
      <c r="DM50" s="9"/>
      <c r="DN50" s="9">
        <v>34.979999999999997</v>
      </c>
      <c r="DO50" s="9"/>
      <c r="DP50" s="9">
        <v>-1170.8</v>
      </c>
      <c r="DQ50" s="9"/>
      <c r="DR50" s="9">
        <v>0</v>
      </c>
      <c r="DS50" s="9"/>
      <c r="DT50" s="9">
        <v>0</v>
      </c>
      <c r="DU50" s="9"/>
      <c r="DV50" s="9">
        <v>0</v>
      </c>
      <c r="DW50" s="9"/>
      <c r="DX50" s="9">
        <v>0</v>
      </c>
      <c r="DY50" s="19"/>
      <c r="DZ50" s="9">
        <v>0</v>
      </c>
      <c r="EA50" s="9"/>
      <c r="EB50" s="9">
        <v>0</v>
      </c>
      <c r="EC50" s="9"/>
      <c r="ED50" s="31">
        <f t="shared" si="61"/>
        <v>-1135.82</v>
      </c>
      <c r="EE50" s="9">
        <v>0</v>
      </c>
      <c r="EF50" s="19"/>
      <c r="EG50" s="9">
        <v>0</v>
      </c>
      <c r="EH50" s="9"/>
      <c r="EI50" s="9">
        <v>-103.17</v>
      </c>
      <c r="EJ50" s="9"/>
      <c r="EK50" s="9">
        <v>0</v>
      </c>
      <c r="EL50" s="9"/>
      <c r="EM50" s="9">
        <v>-150</v>
      </c>
      <c r="EN50" s="9"/>
      <c r="EO50" s="9">
        <v>0</v>
      </c>
      <c r="EP50" s="9"/>
      <c r="EQ50" s="9">
        <v>0</v>
      </c>
      <c r="ER50" s="9"/>
      <c r="ES50" s="9">
        <v>0</v>
      </c>
      <c r="ET50" s="9"/>
      <c r="EU50" s="9">
        <v>0</v>
      </c>
      <c r="EV50" s="9"/>
      <c r="EW50" s="9">
        <v>0</v>
      </c>
      <c r="EX50" s="9"/>
      <c r="EY50" s="9">
        <v>0</v>
      </c>
      <c r="EZ50" s="31">
        <f t="shared" si="62"/>
        <v>-253.17000000000002</v>
      </c>
      <c r="FA50" s="9">
        <v>0</v>
      </c>
      <c r="FB50" s="19"/>
      <c r="FC50" s="9">
        <v>0</v>
      </c>
      <c r="FD50" s="19"/>
      <c r="FE50" s="9">
        <v>-153.97</v>
      </c>
      <c r="FF50" s="9"/>
      <c r="FG50" s="9">
        <v>0</v>
      </c>
      <c r="FH50" s="9"/>
      <c r="FI50" s="9">
        <v>0</v>
      </c>
      <c r="FJ50" s="9"/>
      <c r="FK50" s="9">
        <v>0</v>
      </c>
      <c r="FL50" s="9"/>
      <c r="FM50" s="9">
        <v>0</v>
      </c>
      <c r="FN50" s="9"/>
      <c r="FO50" s="9">
        <v>0</v>
      </c>
      <c r="FP50" s="9"/>
      <c r="FQ50" s="9">
        <v>0</v>
      </c>
      <c r="FR50" s="9"/>
      <c r="FS50" s="9">
        <v>0</v>
      </c>
      <c r="FT50" s="9"/>
      <c r="FU50" s="9">
        <v>0</v>
      </c>
      <c r="FV50" s="31">
        <f t="shared" si="63"/>
        <v>-153.97</v>
      </c>
      <c r="FW50" s="9">
        <v>0</v>
      </c>
      <c r="FX50" s="19"/>
      <c r="FY50" s="9">
        <v>0</v>
      </c>
      <c r="FZ50" s="9"/>
      <c r="GA50" s="9">
        <v>-3700</v>
      </c>
      <c r="GB50" s="9"/>
      <c r="GC50" s="9">
        <v>0</v>
      </c>
      <c r="GD50" s="9"/>
      <c r="GE50" s="9">
        <v>-5404.6</v>
      </c>
      <c r="GF50" s="9"/>
      <c r="GG50" s="9">
        <v>0</v>
      </c>
      <c r="GH50" s="9"/>
      <c r="GI50" s="9">
        <v>0</v>
      </c>
      <c r="GJ50" s="9"/>
      <c r="GK50" s="9">
        <v>0</v>
      </c>
      <c r="GL50" s="9"/>
      <c r="GM50" s="9">
        <v>0</v>
      </c>
      <c r="GN50" s="9"/>
      <c r="GO50" s="9">
        <v>0</v>
      </c>
      <c r="GP50" s="9"/>
      <c r="GQ50" s="9">
        <v>0</v>
      </c>
      <c r="GR50" s="19"/>
      <c r="GS50" s="31">
        <f t="shared" si="64"/>
        <v>-9104.6</v>
      </c>
      <c r="GT50" s="9">
        <v>0</v>
      </c>
      <c r="GU50" s="19"/>
      <c r="GV50" s="9">
        <v>0</v>
      </c>
      <c r="GW50" s="19"/>
      <c r="GX50" s="9">
        <v>-11377.51</v>
      </c>
      <c r="GY50" s="9"/>
      <c r="GZ50" s="9">
        <v>0</v>
      </c>
      <c r="HA50" s="9"/>
      <c r="HB50" s="9">
        <v>-9109.19</v>
      </c>
      <c r="HC50" s="9"/>
      <c r="HD50" s="9">
        <v>0</v>
      </c>
      <c r="HE50" s="9"/>
      <c r="HF50" s="9">
        <v>0</v>
      </c>
      <c r="HG50" s="9"/>
      <c r="HH50" s="9">
        <v>0</v>
      </c>
      <c r="HI50" s="9"/>
      <c r="HJ50" s="9">
        <v>0</v>
      </c>
      <c r="HK50" s="9"/>
      <c r="HL50" s="9">
        <v>0</v>
      </c>
      <c r="HM50" s="9"/>
      <c r="HN50" s="9">
        <v>0</v>
      </c>
      <c r="HO50" s="19"/>
      <c r="HP50" s="31">
        <f t="shared" si="65"/>
        <v>-20486.7</v>
      </c>
      <c r="HQ50" s="9">
        <v>0</v>
      </c>
      <c r="HR50" s="19"/>
      <c r="HS50" s="9">
        <v>0</v>
      </c>
      <c r="HT50" s="19"/>
      <c r="HU50" s="9">
        <v>-124.18</v>
      </c>
      <c r="HV50" s="9"/>
      <c r="HW50" s="9">
        <v>0</v>
      </c>
      <c r="HX50" s="9"/>
      <c r="HY50" s="9">
        <v>0</v>
      </c>
      <c r="HZ50" s="9"/>
      <c r="IA50" s="9">
        <v>-10749.74</v>
      </c>
      <c r="IB50" s="9"/>
      <c r="IC50" s="9">
        <v>0</v>
      </c>
      <c r="ID50" s="9"/>
      <c r="IE50" s="9">
        <v>0</v>
      </c>
      <c r="IF50" s="9"/>
      <c r="IG50" s="9">
        <v>0</v>
      </c>
      <c r="IH50" s="9"/>
      <c r="II50" s="9">
        <v>0</v>
      </c>
      <c r="IJ50" s="9"/>
      <c r="IK50" s="9">
        <v>0</v>
      </c>
      <c r="IL50" s="9"/>
      <c r="IM50" s="9">
        <v>0</v>
      </c>
      <c r="IN50" s="9"/>
      <c r="IO50" s="31">
        <f t="shared" si="66"/>
        <v>-10873.92</v>
      </c>
      <c r="IP50" s="9">
        <v>0</v>
      </c>
      <c r="IQ50" s="19"/>
      <c r="IR50" s="9">
        <v>0</v>
      </c>
      <c r="IS50" s="19"/>
      <c r="IT50" s="9">
        <v>-6811.03</v>
      </c>
      <c r="IU50" s="9"/>
      <c r="IV50" s="9">
        <v>0</v>
      </c>
      <c r="IW50" s="9"/>
      <c r="IX50" s="9">
        <v>0</v>
      </c>
      <c r="IY50" s="9"/>
      <c r="IZ50" s="9">
        <v>-1162.3399999999999</v>
      </c>
      <c r="JA50" s="9"/>
      <c r="JB50" s="9">
        <v>0</v>
      </c>
      <c r="JC50" s="9"/>
      <c r="JD50" s="9">
        <v>0</v>
      </c>
      <c r="JE50" s="9"/>
      <c r="JF50" s="9">
        <v>0</v>
      </c>
      <c r="JG50" s="9"/>
      <c r="JH50" s="9">
        <v>0</v>
      </c>
      <c r="JI50" s="9"/>
      <c r="JJ50" s="9">
        <v>0</v>
      </c>
      <c r="JK50" s="9"/>
      <c r="JL50" s="9">
        <v>0</v>
      </c>
      <c r="JM50" s="9"/>
      <c r="JN50" s="31">
        <f t="shared" si="67"/>
        <v>-7973.37</v>
      </c>
      <c r="JO50" s="9">
        <v>0</v>
      </c>
      <c r="JP50" s="9"/>
      <c r="JQ50" s="9">
        <f t="shared" si="81"/>
        <v>0</v>
      </c>
      <c r="JR50" s="9"/>
      <c r="JS50" s="9">
        <f t="shared" si="82"/>
        <v>0</v>
      </c>
      <c r="JT50" s="9"/>
      <c r="JU50" s="9">
        <f t="shared" si="83"/>
        <v>0</v>
      </c>
      <c r="JV50" s="9"/>
      <c r="JW50" s="72">
        <f t="shared" si="25"/>
        <v>0</v>
      </c>
      <c r="JX50" s="9"/>
      <c r="JY50" s="9">
        <f t="shared" si="84"/>
        <v>0</v>
      </c>
      <c r="JZ50" s="19"/>
      <c r="KA50" s="9">
        <f t="shared" si="85"/>
        <v>0</v>
      </c>
      <c r="KB50" s="8"/>
      <c r="KC50" s="9">
        <f t="shared" si="86"/>
        <v>-22811.079999999998</v>
      </c>
      <c r="KD50" s="9"/>
      <c r="KE50" s="9">
        <f t="shared" si="92"/>
        <v>-22484.34</v>
      </c>
      <c r="KF50" s="9"/>
      <c r="KG50" s="9">
        <f t="shared" si="87"/>
        <v>-27996.670000000002</v>
      </c>
      <c r="KH50" s="9"/>
      <c r="KI50" s="9">
        <f t="shared" si="88"/>
        <v>0</v>
      </c>
      <c r="KJ50" s="9"/>
      <c r="KK50" s="9">
        <f t="shared" si="89"/>
        <v>0</v>
      </c>
      <c r="KL50" s="9"/>
      <c r="KM50" s="9">
        <f t="shared" si="90"/>
        <v>-4344.13</v>
      </c>
      <c r="KN50" s="9"/>
      <c r="KO50" s="9">
        <f t="shared" si="91"/>
        <v>0</v>
      </c>
      <c r="KP50" s="9"/>
      <c r="KQ50" s="31">
        <f t="shared" si="68"/>
        <v>-77636.22</v>
      </c>
      <c r="KR50" s="9"/>
      <c r="KS50" s="31">
        <v>-38579.51</v>
      </c>
      <c r="KT50" s="23"/>
      <c r="KU50" s="23"/>
      <c r="KV50" s="14"/>
    </row>
    <row r="51" spans="1:308" x14ac:dyDescent="0.2">
      <c r="A51" s="74">
        <v>8</v>
      </c>
      <c r="B51" s="40" t="s">
        <v>126</v>
      </c>
      <c r="C51" s="11" t="s">
        <v>112</v>
      </c>
      <c r="E51" s="19"/>
      <c r="F51" s="9">
        <v>0</v>
      </c>
      <c r="G51" s="19"/>
      <c r="H51" s="9">
        <v>0</v>
      </c>
      <c r="I51" s="19"/>
      <c r="J51" s="9">
        <v>0</v>
      </c>
      <c r="K51" s="9"/>
      <c r="L51" s="9">
        <v>-70045.02</v>
      </c>
      <c r="M51" s="9"/>
      <c r="N51" s="9">
        <v>0</v>
      </c>
      <c r="O51" s="9"/>
      <c r="P51" s="9">
        <v>0</v>
      </c>
      <c r="Q51" s="9"/>
      <c r="R51" s="9">
        <v>0</v>
      </c>
      <c r="S51" s="9"/>
      <c r="T51" s="9">
        <v>0</v>
      </c>
      <c r="U51" s="9"/>
      <c r="V51" s="9">
        <v>0</v>
      </c>
      <c r="W51" s="9"/>
      <c r="X51" s="9">
        <v>0</v>
      </c>
      <c r="Y51" s="31">
        <f t="shared" si="56"/>
        <v>-70045.02</v>
      </c>
      <c r="Z51" s="9">
        <v>0</v>
      </c>
      <c r="AA51" s="19"/>
      <c r="AB51" s="9">
        <v>0</v>
      </c>
      <c r="AC51" s="19"/>
      <c r="AD51" s="9">
        <v>0</v>
      </c>
      <c r="AE51" s="9"/>
      <c r="AF51" s="9">
        <v>0</v>
      </c>
      <c r="AG51" s="9"/>
      <c r="AH51" s="9">
        <v>-49895</v>
      </c>
      <c r="AI51" s="9"/>
      <c r="AJ51" s="9">
        <v>0</v>
      </c>
      <c r="AK51" s="9"/>
      <c r="AL51" s="9">
        <v>0</v>
      </c>
      <c r="AM51" s="9"/>
      <c r="AN51" s="9">
        <v>0</v>
      </c>
      <c r="AO51" s="9"/>
      <c r="AP51" s="9">
        <v>0</v>
      </c>
      <c r="AQ51" s="9"/>
      <c r="AR51" s="9">
        <v>0</v>
      </c>
      <c r="AS51" s="9"/>
      <c r="AT51" s="9">
        <v>0</v>
      </c>
      <c r="AU51" s="9"/>
      <c r="AV51" s="31">
        <f t="shared" si="57"/>
        <v>-49895</v>
      </c>
      <c r="AW51" s="9">
        <v>0</v>
      </c>
      <c r="AX51" s="19"/>
      <c r="AY51" s="9">
        <v>0</v>
      </c>
      <c r="AZ51" s="9"/>
      <c r="BA51" s="9">
        <v>0</v>
      </c>
      <c r="BB51" s="9"/>
      <c r="BC51" s="9">
        <v>-67682.87</v>
      </c>
      <c r="BD51" s="9"/>
      <c r="BE51" s="9">
        <v>0</v>
      </c>
      <c r="BF51" s="9"/>
      <c r="BG51" s="9">
        <v>0</v>
      </c>
      <c r="BH51" s="9"/>
      <c r="BI51" s="9">
        <v>0</v>
      </c>
      <c r="BJ51" s="9"/>
      <c r="BK51" s="9">
        <v>0</v>
      </c>
      <c r="BL51" s="9"/>
      <c r="BM51" s="9">
        <v>0</v>
      </c>
      <c r="BN51" s="9"/>
      <c r="BO51" s="9">
        <v>0</v>
      </c>
      <c r="BP51" s="19"/>
      <c r="BQ51" s="31">
        <f t="shared" si="58"/>
        <v>-67682.87</v>
      </c>
      <c r="BR51" s="9">
        <v>0</v>
      </c>
      <c r="BS51" s="19"/>
      <c r="BT51" s="9">
        <v>0</v>
      </c>
      <c r="BU51" s="9"/>
      <c r="BV51" s="9">
        <v>0</v>
      </c>
      <c r="BW51" s="9"/>
      <c r="BX51" s="9">
        <v>-35192.5</v>
      </c>
      <c r="BY51" s="9"/>
      <c r="BZ51" s="9">
        <v>0</v>
      </c>
      <c r="CA51" s="9"/>
      <c r="CB51" s="9">
        <v>0</v>
      </c>
      <c r="CC51" s="9"/>
      <c r="CD51" s="9">
        <v>0</v>
      </c>
      <c r="CE51" s="9"/>
      <c r="CF51" s="9">
        <v>0</v>
      </c>
      <c r="CG51" s="9"/>
      <c r="CH51" s="9">
        <v>0</v>
      </c>
      <c r="CI51" s="9"/>
      <c r="CJ51" s="9">
        <v>0</v>
      </c>
      <c r="CK51" s="19"/>
      <c r="CL51" s="31">
        <f t="shared" si="59"/>
        <v>-35192.5</v>
      </c>
      <c r="CM51" s="9">
        <v>0</v>
      </c>
      <c r="CN51" s="19"/>
      <c r="CO51" s="9">
        <v>0</v>
      </c>
      <c r="CP51" s="9"/>
      <c r="CQ51" s="9">
        <v>0</v>
      </c>
      <c r="CR51" s="9"/>
      <c r="CS51" s="9">
        <v>-17023.2</v>
      </c>
      <c r="CT51" s="9"/>
      <c r="CU51" s="9">
        <v>0</v>
      </c>
      <c r="CV51" s="9"/>
      <c r="CW51" s="9">
        <v>0</v>
      </c>
      <c r="CX51" s="9"/>
      <c r="CY51" s="9">
        <v>0</v>
      </c>
      <c r="CZ51" s="9"/>
      <c r="DA51" s="9">
        <v>0</v>
      </c>
      <c r="DB51" s="9"/>
      <c r="DC51" s="9">
        <v>0</v>
      </c>
      <c r="DD51" s="9"/>
      <c r="DE51" s="9">
        <v>0</v>
      </c>
      <c r="DF51" s="19"/>
      <c r="DG51" s="31">
        <f t="shared" si="60"/>
        <v>-17023.2</v>
      </c>
      <c r="DH51" s="9">
        <v>0</v>
      </c>
      <c r="DI51" s="19"/>
      <c r="DJ51" s="9">
        <v>0</v>
      </c>
      <c r="DK51" s="9"/>
      <c r="DL51" s="9">
        <v>0</v>
      </c>
      <c r="DM51" s="9"/>
      <c r="DN51" s="9">
        <v>0</v>
      </c>
      <c r="DO51" s="9"/>
      <c r="DP51" s="9">
        <v>-8563.43</v>
      </c>
      <c r="DQ51" s="9"/>
      <c r="DR51" s="9">
        <v>0</v>
      </c>
      <c r="DS51" s="9"/>
      <c r="DT51" s="9">
        <v>0</v>
      </c>
      <c r="DU51" s="9"/>
      <c r="DV51" s="9">
        <v>0</v>
      </c>
      <c r="DW51" s="9"/>
      <c r="DX51" s="9">
        <v>0</v>
      </c>
      <c r="DY51" s="19"/>
      <c r="DZ51" s="9">
        <v>0</v>
      </c>
      <c r="EA51" s="9"/>
      <c r="EB51" s="9">
        <v>0</v>
      </c>
      <c r="EC51" s="9"/>
      <c r="ED51" s="31">
        <f t="shared" si="61"/>
        <v>-8563.43</v>
      </c>
      <c r="EE51" s="9">
        <v>0</v>
      </c>
      <c r="EF51" s="19"/>
      <c r="EG51" s="9">
        <v>0</v>
      </c>
      <c r="EH51" s="9"/>
      <c r="EI51" s="9">
        <v>-319.95999999999998</v>
      </c>
      <c r="EJ51" s="9"/>
      <c r="EK51" s="9">
        <v>0</v>
      </c>
      <c r="EL51" s="9"/>
      <c r="EM51" s="9">
        <v>-24839.42</v>
      </c>
      <c r="EN51" s="9"/>
      <c r="EO51" s="9">
        <v>0</v>
      </c>
      <c r="EP51" s="9"/>
      <c r="EQ51" s="9">
        <v>0</v>
      </c>
      <c r="ER51" s="9"/>
      <c r="ES51" s="9">
        <v>0</v>
      </c>
      <c r="ET51" s="9"/>
      <c r="EU51" s="9">
        <v>0</v>
      </c>
      <c r="EV51" s="9"/>
      <c r="EW51" s="9">
        <v>0</v>
      </c>
      <c r="EX51" s="9"/>
      <c r="EY51" s="9">
        <v>0</v>
      </c>
      <c r="EZ51" s="31">
        <f t="shared" si="62"/>
        <v>-25159.379999999997</v>
      </c>
      <c r="FA51" s="9">
        <v>0</v>
      </c>
      <c r="FB51" s="19"/>
      <c r="FC51" s="9">
        <v>0</v>
      </c>
      <c r="FD51" s="19"/>
      <c r="FE51" s="9">
        <v>0</v>
      </c>
      <c r="FF51" s="9"/>
      <c r="FG51" s="9">
        <v>0</v>
      </c>
      <c r="FH51" s="9"/>
      <c r="FI51" s="9">
        <v>-7730.21</v>
      </c>
      <c r="FJ51" s="9"/>
      <c r="FK51" s="9">
        <v>0</v>
      </c>
      <c r="FL51" s="9"/>
      <c r="FM51" s="9">
        <v>0</v>
      </c>
      <c r="FN51" s="9"/>
      <c r="FO51" s="9">
        <v>0</v>
      </c>
      <c r="FP51" s="9"/>
      <c r="FQ51" s="9">
        <v>0</v>
      </c>
      <c r="FR51" s="9"/>
      <c r="FS51" s="9">
        <v>0</v>
      </c>
      <c r="FT51" s="9"/>
      <c r="FU51" s="9">
        <v>0</v>
      </c>
      <c r="FV51" s="31">
        <f t="shared" si="63"/>
        <v>-7730.21</v>
      </c>
      <c r="FW51" s="9">
        <v>0</v>
      </c>
      <c r="FX51" s="19"/>
      <c r="FY51" s="9">
        <v>0</v>
      </c>
      <c r="FZ51" s="9"/>
      <c r="GA51" s="9">
        <v>0</v>
      </c>
      <c r="GB51" s="9"/>
      <c r="GC51" s="9">
        <v>0</v>
      </c>
      <c r="GD51" s="9"/>
      <c r="GE51" s="9">
        <v>-53839.01</v>
      </c>
      <c r="GF51" s="9"/>
      <c r="GG51" s="9">
        <v>0</v>
      </c>
      <c r="GH51" s="9"/>
      <c r="GI51" s="9">
        <v>0</v>
      </c>
      <c r="GJ51" s="9"/>
      <c r="GK51" s="9">
        <v>0</v>
      </c>
      <c r="GL51" s="9"/>
      <c r="GM51" s="9">
        <v>0</v>
      </c>
      <c r="GN51" s="9"/>
      <c r="GO51" s="9">
        <v>0</v>
      </c>
      <c r="GP51" s="9"/>
      <c r="GQ51" s="9">
        <v>0</v>
      </c>
      <c r="GR51" s="19"/>
      <c r="GS51" s="31">
        <f t="shared" si="64"/>
        <v>-53839.01</v>
      </c>
      <c r="GT51" s="9">
        <v>0</v>
      </c>
      <c r="GU51" s="19"/>
      <c r="GV51" s="9">
        <v>0</v>
      </c>
      <c r="GW51" s="19"/>
      <c r="GX51" s="9">
        <v>-20400</v>
      </c>
      <c r="GY51" s="9"/>
      <c r="GZ51" s="9">
        <v>0</v>
      </c>
      <c r="HA51" s="9"/>
      <c r="HB51" s="9">
        <v>2900</v>
      </c>
      <c r="HC51" s="9"/>
      <c r="HD51" s="9">
        <v>0</v>
      </c>
      <c r="HE51" s="9"/>
      <c r="HF51" s="9">
        <v>0</v>
      </c>
      <c r="HG51" s="9"/>
      <c r="HH51" s="9">
        <v>0</v>
      </c>
      <c r="HI51" s="9"/>
      <c r="HJ51" s="9">
        <v>0</v>
      </c>
      <c r="HK51" s="9"/>
      <c r="HL51" s="9">
        <v>0</v>
      </c>
      <c r="HM51" s="9"/>
      <c r="HN51" s="9">
        <v>0</v>
      </c>
      <c r="HO51" s="19"/>
      <c r="HP51" s="31">
        <f t="shared" si="65"/>
        <v>-17500</v>
      </c>
      <c r="HQ51" s="9">
        <v>0</v>
      </c>
      <c r="HR51" s="19"/>
      <c r="HS51" s="9">
        <v>0</v>
      </c>
      <c r="HT51" s="19"/>
      <c r="HU51" s="9">
        <v>24833.03</v>
      </c>
      <c r="HV51" s="9"/>
      <c r="HW51" s="9">
        <v>0</v>
      </c>
      <c r="HX51" s="9"/>
      <c r="HY51" s="9">
        <v>0</v>
      </c>
      <c r="HZ51" s="9"/>
      <c r="IA51" s="9">
        <v>-63703.56</v>
      </c>
      <c r="IB51" s="9"/>
      <c r="IC51" s="9">
        <v>0</v>
      </c>
      <c r="ID51" s="9"/>
      <c r="IE51" s="9">
        <v>0</v>
      </c>
      <c r="IF51" s="9"/>
      <c r="IG51" s="9">
        <v>0</v>
      </c>
      <c r="IH51" s="9"/>
      <c r="II51" s="9">
        <v>0</v>
      </c>
      <c r="IJ51" s="9"/>
      <c r="IK51" s="9">
        <v>0</v>
      </c>
      <c r="IL51" s="9"/>
      <c r="IM51" s="9">
        <v>0</v>
      </c>
      <c r="IN51" s="9"/>
      <c r="IO51" s="31">
        <f t="shared" si="66"/>
        <v>-38870.53</v>
      </c>
      <c r="IP51" s="9">
        <v>0</v>
      </c>
      <c r="IQ51" s="19"/>
      <c r="IR51" s="9">
        <v>0</v>
      </c>
      <c r="IS51" s="19"/>
      <c r="IT51" s="9">
        <v>-523</v>
      </c>
      <c r="IU51" s="9"/>
      <c r="IV51" s="9">
        <v>0</v>
      </c>
      <c r="IW51" s="9"/>
      <c r="IX51" s="9">
        <v>0</v>
      </c>
      <c r="IY51" s="9"/>
      <c r="IZ51" s="9">
        <v>-27914.31</v>
      </c>
      <c r="JA51" s="9"/>
      <c r="JB51" s="9">
        <v>0</v>
      </c>
      <c r="JC51" s="9"/>
      <c r="JD51" s="9">
        <v>0</v>
      </c>
      <c r="JE51" s="9"/>
      <c r="JF51" s="9">
        <v>0</v>
      </c>
      <c r="JG51" s="9"/>
      <c r="JH51" s="9">
        <v>0</v>
      </c>
      <c r="JI51" s="9"/>
      <c r="JJ51" s="9">
        <v>0</v>
      </c>
      <c r="JK51" s="9"/>
      <c r="JL51" s="9">
        <v>0</v>
      </c>
      <c r="JM51" s="9"/>
      <c r="JN51" s="31">
        <f t="shared" si="67"/>
        <v>-28437.31</v>
      </c>
      <c r="JO51" s="9">
        <v>0</v>
      </c>
      <c r="JP51" s="9"/>
      <c r="JQ51" s="9">
        <f t="shared" si="81"/>
        <v>0</v>
      </c>
      <c r="JR51" s="9"/>
      <c r="JS51" s="9">
        <f t="shared" si="82"/>
        <v>0</v>
      </c>
      <c r="JT51" s="9"/>
      <c r="JU51" s="9">
        <f t="shared" si="83"/>
        <v>0</v>
      </c>
      <c r="JV51" s="9"/>
      <c r="JW51" s="72">
        <f t="shared" si="25"/>
        <v>0</v>
      </c>
      <c r="JX51" s="9"/>
      <c r="JY51" s="9">
        <f t="shared" si="84"/>
        <v>0</v>
      </c>
      <c r="JZ51" s="19"/>
      <c r="KA51" s="9">
        <f t="shared" si="85"/>
        <v>0</v>
      </c>
      <c r="KB51" s="8"/>
      <c r="KC51" s="9">
        <f t="shared" si="86"/>
        <v>3590.0699999999997</v>
      </c>
      <c r="KD51" s="9"/>
      <c r="KE51" s="9">
        <f t="shared" si="92"/>
        <v>-239838.59000000003</v>
      </c>
      <c r="KF51" s="9"/>
      <c r="KG51" s="9">
        <f t="shared" si="87"/>
        <v>-183689.94</v>
      </c>
      <c r="KH51" s="9"/>
      <c r="KI51" s="9">
        <f t="shared" si="88"/>
        <v>0</v>
      </c>
      <c r="KJ51" s="9"/>
      <c r="KK51" s="9">
        <f t="shared" si="89"/>
        <v>0</v>
      </c>
      <c r="KL51" s="9"/>
      <c r="KM51" s="9">
        <f t="shared" si="90"/>
        <v>0</v>
      </c>
      <c r="KN51" s="9"/>
      <c r="KO51" s="9">
        <f t="shared" si="91"/>
        <v>0</v>
      </c>
      <c r="KP51" s="9"/>
      <c r="KQ51" s="31">
        <f t="shared" si="68"/>
        <v>-419938.46</v>
      </c>
      <c r="KR51" s="9"/>
      <c r="KS51" s="31">
        <v>-365522.96</v>
      </c>
      <c r="KT51" s="23"/>
      <c r="KU51" s="23"/>
      <c r="KV51" s="14"/>
    </row>
    <row r="52" spans="1:308" x14ac:dyDescent="0.2">
      <c r="A52" s="74">
        <v>8</v>
      </c>
      <c r="B52" s="40" t="s">
        <v>127</v>
      </c>
      <c r="C52" s="11" t="s">
        <v>114</v>
      </c>
      <c r="E52" s="19"/>
      <c r="F52" s="9">
        <v>0</v>
      </c>
      <c r="G52" s="19"/>
      <c r="H52" s="9">
        <v>0</v>
      </c>
      <c r="I52" s="19"/>
      <c r="J52" s="9">
        <v>0</v>
      </c>
      <c r="K52" s="9"/>
      <c r="L52" s="9">
        <v>-16576.54</v>
      </c>
      <c r="M52" s="9"/>
      <c r="N52" s="9">
        <v>0</v>
      </c>
      <c r="O52" s="9"/>
      <c r="P52" s="9">
        <v>0</v>
      </c>
      <c r="Q52" s="9"/>
      <c r="R52" s="9">
        <v>0</v>
      </c>
      <c r="S52" s="9"/>
      <c r="T52" s="9">
        <v>0</v>
      </c>
      <c r="U52" s="9"/>
      <c r="V52" s="9">
        <v>0</v>
      </c>
      <c r="W52" s="9"/>
      <c r="X52" s="9">
        <v>0</v>
      </c>
      <c r="Y52" s="31">
        <f t="shared" si="56"/>
        <v>-16576.54</v>
      </c>
      <c r="Z52" s="9">
        <v>0</v>
      </c>
      <c r="AA52" s="19"/>
      <c r="AB52" s="9">
        <v>0</v>
      </c>
      <c r="AC52" s="19"/>
      <c r="AD52" s="9">
        <v>0</v>
      </c>
      <c r="AE52" s="9"/>
      <c r="AF52" s="9">
        <v>0</v>
      </c>
      <c r="AG52" s="9"/>
      <c r="AH52" s="9">
        <v>-5509.58</v>
      </c>
      <c r="AI52" s="9"/>
      <c r="AJ52" s="9">
        <v>0</v>
      </c>
      <c r="AK52" s="9"/>
      <c r="AL52" s="9">
        <v>0</v>
      </c>
      <c r="AM52" s="9"/>
      <c r="AN52" s="9">
        <v>0</v>
      </c>
      <c r="AO52" s="9"/>
      <c r="AP52" s="9">
        <v>0</v>
      </c>
      <c r="AQ52" s="9"/>
      <c r="AR52" s="9">
        <v>0</v>
      </c>
      <c r="AS52" s="9"/>
      <c r="AT52" s="9">
        <v>0</v>
      </c>
      <c r="AU52" s="9"/>
      <c r="AV52" s="31">
        <f t="shared" si="57"/>
        <v>-5509.58</v>
      </c>
      <c r="AW52" s="9">
        <v>0</v>
      </c>
      <c r="AX52" s="19"/>
      <c r="AY52" s="9">
        <v>0</v>
      </c>
      <c r="AZ52" s="9"/>
      <c r="BA52" s="9">
        <v>0</v>
      </c>
      <c r="BB52" s="9"/>
      <c r="BC52" s="9">
        <v>-56268.01</v>
      </c>
      <c r="BD52" s="9"/>
      <c r="BE52" s="9">
        <v>0</v>
      </c>
      <c r="BF52" s="9"/>
      <c r="BG52" s="9">
        <v>0</v>
      </c>
      <c r="BH52" s="9"/>
      <c r="BI52" s="9">
        <v>0</v>
      </c>
      <c r="BJ52" s="9"/>
      <c r="BK52" s="9">
        <v>-108740</v>
      </c>
      <c r="BL52" s="9"/>
      <c r="BM52" s="9">
        <v>0</v>
      </c>
      <c r="BN52" s="9"/>
      <c r="BO52" s="9">
        <v>0</v>
      </c>
      <c r="BP52" s="19"/>
      <c r="BQ52" s="31">
        <f t="shared" si="58"/>
        <v>-165008.01</v>
      </c>
      <c r="BR52" s="9">
        <v>0</v>
      </c>
      <c r="BS52" s="19"/>
      <c r="BT52" s="9">
        <v>0</v>
      </c>
      <c r="BU52" s="9"/>
      <c r="BV52" s="9">
        <v>0</v>
      </c>
      <c r="BW52" s="9"/>
      <c r="BX52" s="9">
        <v>0</v>
      </c>
      <c r="BY52" s="9"/>
      <c r="BZ52" s="9">
        <v>0</v>
      </c>
      <c r="CA52" s="9"/>
      <c r="CB52" s="9">
        <v>0</v>
      </c>
      <c r="CC52" s="9"/>
      <c r="CD52" s="9">
        <v>0</v>
      </c>
      <c r="CE52" s="9"/>
      <c r="CF52" s="9">
        <v>0</v>
      </c>
      <c r="CG52" s="9"/>
      <c r="CH52" s="9">
        <v>0</v>
      </c>
      <c r="CI52" s="9"/>
      <c r="CJ52" s="9">
        <v>0</v>
      </c>
      <c r="CK52" s="19"/>
      <c r="CL52" s="31">
        <f t="shared" si="59"/>
        <v>0</v>
      </c>
      <c r="CM52" s="9">
        <v>0</v>
      </c>
      <c r="CN52" s="19"/>
      <c r="CO52" s="9">
        <v>0</v>
      </c>
      <c r="CP52" s="9"/>
      <c r="CQ52" s="9">
        <v>0</v>
      </c>
      <c r="CR52" s="9"/>
      <c r="CS52" s="9">
        <v>0</v>
      </c>
      <c r="CT52" s="9"/>
      <c r="CU52" s="9">
        <v>0</v>
      </c>
      <c r="CV52" s="9"/>
      <c r="CW52" s="9">
        <v>0</v>
      </c>
      <c r="CX52" s="9"/>
      <c r="CY52" s="9">
        <v>0</v>
      </c>
      <c r="CZ52" s="9"/>
      <c r="DA52" s="9">
        <v>0</v>
      </c>
      <c r="DB52" s="9"/>
      <c r="DC52" s="9">
        <v>0</v>
      </c>
      <c r="DD52" s="9"/>
      <c r="DE52" s="9">
        <v>0</v>
      </c>
      <c r="DF52" s="19"/>
      <c r="DG52" s="31">
        <f t="shared" si="60"/>
        <v>0</v>
      </c>
      <c r="DH52" s="9">
        <v>0</v>
      </c>
      <c r="DI52" s="19"/>
      <c r="DJ52" s="9">
        <v>0</v>
      </c>
      <c r="DK52" s="9"/>
      <c r="DL52" s="9">
        <v>0</v>
      </c>
      <c r="DM52" s="9"/>
      <c r="DN52" s="9">
        <v>-7686.54</v>
      </c>
      <c r="DO52" s="9"/>
      <c r="DP52" s="9">
        <v>-2170.6899999999996</v>
      </c>
      <c r="DQ52" s="9"/>
      <c r="DR52" s="9">
        <v>0</v>
      </c>
      <c r="DS52" s="9"/>
      <c r="DT52" s="9">
        <v>0</v>
      </c>
      <c r="DU52" s="9"/>
      <c r="DV52" s="9">
        <v>0</v>
      </c>
      <c r="DW52" s="9"/>
      <c r="DX52" s="9">
        <v>0</v>
      </c>
      <c r="DY52" s="19"/>
      <c r="DZ52" s="9">
        <v>0</v>
      </c>
      <c r="EA52" s="9"/>
      <c r="EB52" s="9">
        <v>0</v>
      </c>
      <c r="EC52" s="9"/>
      <c r="ED52" s="31">
        <f t="shared" si="61"/>
        <v>-9857.23</v>
      </c>
      <c r="EE52" s="9">
        <v>0</v>
      </c>
      <c r="EF52" s="19"/>
      <c r="EG52" s="9">
        <v>0</v>
      </c>
      <c r="EH52" s="9"/>
      <c r="EI52" s="9">
        <v>0</v>
      </c>
      <c r="EJ52" s="9"/>
      <c r="EK52" s="9">
        <v>0</v>
      </c>
      <c r="EL52" s="9"/>
      <c r="EM52" s="9">
        <v>-2767.25</v>
      </c>
      <c r="EN52" s="9"/>
      <c r="EO52" s="9">
        <v>0</v>
      </c>
      <c r="EP52" s="9"/>
      <c r="EQ52" s="9">
        <v>0</v>
      </c>
      <c r="ER52" s="9"/>
      <c r="ES52" s="9">
        <v>0</v>
      </c>
      <c r="ET52" s="9"/>
      <c r="EU52" s="9">
        <v>0</v>
      </c>
      <c r="EV52" s="9"/>
      <c r="EW52" s="9">
        <v>0</v>
      </c>
      <c r="EX52" s="9"/>
      <c r="EY52" s="9">
        <v>0</v>
      </c>
      <c r="EZ52" s="31">
        <f t="shared" si="62"/>
        <v>-2767.25</v>
      </c>
      <c r="FA52" s="9">
        <v>0</v>
      </c>
      <c r="FB52" s="19"/>
      <c r="FC52" s="9">
        <v>0</v>
      </c>
      <c r="FD52" s="19"/>
      <c r="FE52" s="9">
        <v>-6117.55</v>
      </c>
      <c r="FF52" s="9"/>
      <c r="FG52" s="9">
        <v>0</v>
      </c>
      <c r="FH52" s="9"/>
      <c r="FI52" s="9">
        <v>-25739.85</v>
      </c>
      <c r="FJ52" s="9"/>
      <c r="FK52" s="9">
        <v>0</v>
      </c>
      <c r="FL52" s="9"/>
      <c r="FM52" s="9">
        <v>0</v>
      </c>
      <c r="FN52" s="9"/>
      <c r="FO52" s="9">
        <v>0</v>
      </c>
      <c r="FP52" s="9"/>
      <c r="FQ52" s="9">
        <v>0</v>
      </c>
      <c r="FR52" s="9"/>
      <c r="FS52" s="9">
        <v>0</v>
      </c>
      <c r="FT52" s="9"/>
      <c r="FU52" s="9">
        <v>0</v>
      </c>
      <c r="FV52" s="31">
        <f t="shared" si="63"/>
        <v>-31857.399999999998</v>
      </c>
      <c r="FW52" s="9">
        <v>0</v>
      </c>
      <c r="FX52" s="19"/>
      <c r="FY52" s="9">
        <v>0</v>
      </c>
      <c r="FZ52" s="9"/>
      <c r="GA52" s="9">
        <v>0</v>
      </c>
      <c r="GB52" s="9"/>
      <c r="GC52" s="9">
        <v>0</v>
      </c>
      <c r="GD52" s="9"/>
      <c r="GE52" s="9">
        <v>-17927.53</v>
      </c>
      <c r="GF52" s="9"/>
      <c r="GG52" s="9">
        <v>0</v>
      </c>
      <c r="GH52" s="9"/>
      <c r="GI52" s="9">
        <v>0</v>
      </c>
      <c r="GJ52" s="9"/>
      <c r="GK52" s="9">
        <v>0</v>
      </c>
      <c r="GL52" s="9"/>
      <c r="GM52" s="9">
        <v>0</v>
      </c>
      <c r="GN52" s="9"/>
      <c r="GO52" s="9">
        <v>0</v>
      </c>
      <c r="GP52" s="9"/>
      <c r="GQ52" s="9">
        <v>0</v>
      </c>
      <c r="GR52" s="19"/>
      <c r="GS52" s="31">
        <f t="shared" si="64"/>
        <v>-17927.53</v>
      </c>
      <c r="GT52" s="9">
        <v>0</v>
      </c>
      <c r="GU52" s="19"/>
      <c r="GV52" s="9">
        <v>0</v>
      </c>
      <c r="GW52" s="19"/>
      <c r="GX52" s="9">
        <v>0</v>
      </c>
      <c r="GY52" s="9"/>
      <c r="GZ52" s="9">
        <v>0</v>
      </c>
      <c r="HA52" s="9"/>
      <c r="HB52" s="9">
        <v>-35135.729999999996</v>
      </c>
      <c r="HC52" s="9"/>
      <c r="HD52" s="9">
        <v>0</v>
      </c>
      <c r="HE52" s="9"/>
      <c r="HF52" s="9">
        <v>0</v>
      </c>
      <c r="HG52" s="9"/>
      <c r="HH52" s="9">
        <v>0</v>
      </c>
      <c r="HI52" s="9"/>
      <c r="HJ52" s="9">
        <v>0</v>
      </c>
      <c r="HK52" s="9"/>
      <c r="HL52" s="9">
        <v>0</v>
      </c>
      <c r="HM52" s="9"/>
      <c r="HN52" s="9">
        <v>0</v>
      </c>
      <c r="HO52" s="19"/>
      <c r="HP52" s="31">
        <f t="shared" si="65"/>
        <v>-35135.729999999996</v>
      </c>
      <c r="HQ52" s="9">
        <v>0</v>
      </c>
      <c r="HR52" s="19"/>
      <c r="HS52" s="9">
        <v>0</v>
      </c>
      <c r="HT52" s="19"/>
      <c r="HU52" s="9">
        <v>0</v>
      </c>
      <c r="HV52" s="9"/>
      <c r="HW52" s="9">
        <v>0</v>
      </c>
      <c r="HX52" s="9"/>
      <c r="HY52" s="9">
        <v>0</v>
      </c>
      <c r="HZ52" s="9"/>
      <c r="IA52" s="9">
        <v>-27630.809999999998</v>
      </c>
      <c r="IB52" s="9"/>
      <c r="IC52" s="9">
        <v>0</v>
      </c>
      <c r="ID52" s="9"/>
      <c r="IE52" s="9">
        <v>0</v>
      </c>
      <c r="IF52" s="9"/>
      <c r="IG52" s="9">
        <v>0</v>
      </c>
      <c r="IH52" s="9"/>
      <c r="II52" s="9">
        <v>0</v>
      </c>
      <c r="IJ52" s="9"/>
      <c r="IK52" s="9">
        <v>0</v>
      </c>
      <c r="IL52" s="9"/>
      <c r="IM52" s="9">
        <v>0</v>
      </c>
      <c r="IN52" s="9"/>
      <c r="IO52" s="31">
        <f t="shared" si="66"/>
        <v>-27630.809999999998</v>
      </c>
      <c r="IP52" s="9">
        <v>0</v>
      </c>
      <c r="IQ52" s="19"/>
      <c r="IR52" s="9">
        <v>0</v>
      </c>
      <c r="IS52" s="19"/>
      <c r="IT52" s="9">
        <v>0</v>
      </c>
      <c r="IU52" s="9"/>
      <c r="IV52" s="9">
        <v>0</v>
      </c>
      <c r="IW52" s="9"/>
      <c r="IX52" s="9">
        <v>0</v>
      </c>
      <c r="IY52" s="9"/>
      <c r="IZ52" s="9">
        <v>-10422.369999999999</v>
      </c>
      <c r="JA52" s="9"/>
      <c r="JB52" s="9">
        <v>0</v>
      </c>
      <c r="JC52" s="9"/>
      <c r="JD52" s="9">
        <v>0</v>
      </c>
      <c r="JE52" s="9"/>
      <c r="JF52" s="9">
        <v>0</v>
      </c>
      <c r="JG52" s="9"/>
      <c r="JH52" s="9">
        <v>0</v>
      </c>
      <c r="JI52" s="9"/>
      <c r="JJ52" s="9">
        <v>0</v>
      </c>
      <c r="JK52" s="9"/>
      <c r="JL52" s="9">
        <v>0</v>
      </c>
      <c r="JM52" s="9"/>
      <c r="JN52" s="31">
        <f t="shared" si="67"/>
        <v>-10422.369999999999</v>
      </c>
      <c r="JO52" s="9">
        <v>0</v>
      </c>
      <c r="JP52" s="9"/>
      <c r="JQ52" s="9">
        <f t="shared" si="81"/>
        <v>0</v>
      </c>
      <c r="JR52" s="9"/>
      <c r="JS52" s="9">
        <f t="shared" si="82"/>
        <v>0</v>
      </c>
      <c r="JT52" s="9"/>
      <c r="JU52" s="9">
        <f t="shared" si="83"/>
        <v>0</v>
      </c>
      <c r="JV52" s="9"/>
      <c r="JW52" s="72">
        <f t="shared" si="25"/>
        <v>0</v>
      </c>
      <c r="JX52" s="9"/>
      <c r="JY52" s="9">
        <f t="shared" si="84"/>
        <v>0</v>
      </c>
      <c r="JZ52" s="19"/>
      <c r="KA52" s="9">
        <f t="shared" si="85"/>
        <v>0</v>
      </c>
      <c r="KB52" s="8"/>
      <c r="KC52" s="9">
        <f t="shared" si="86"/>
        <v>-6117.55</v>
      </c>
      <c r="KD52" s="9"/>
      <c r="KE52" s="9">
        <f t="shared" si="92"/>
        <v>-86040.67</v>
      </c>
      <c r="KF52" s="9"/>
      <c r="KG52" s="9">
        <f t="shared" si="87"/>
        <v>-121794.22999999998</v>
      </c>
      <c r="KH52" s="9"/>
      <c r="KI52" s="9">
        <f t="shared" si="88"/>
        <v>0</v>
      </c>
      <c r="KJ52" s="9"/>
      <c r="KK52" s="9">
        <f t="shared" si="89"/>
        <v>0</v>
      </c>
      <c r="KL52" s="9"/>
      <c r="KM52" s="9">
        <f t="shared" si="90"/>
        <v>-108740</v>
      </c>
      <c r="KN52" s="9"/>
      <c r="KO52" s="9">
        <f t="shared" si="91"/>
        <v>0</v>
      </c>
      <c r="KP52" s="9"/>
      <c r="KQ52" s="31">
        <f t="shared" si="68"/>
        <v>-322692.44999999995</v>
      </c>
      <c r="KR52" s="9"/>
      <c r="KS52" s="31">
        <v>-159808.37999999998</v>
      </c>
      <c r="KT52" s="23"/>
      <c r="KU52" s="23"/>
      <c r="KV52" s="14"/>
    </row>
    <row r="53" spans="1:308" x14ac:dyDescent="0.2">
      <c r="A53" s="74">
        <v>8</v>
      </c>
      <c r="B53" s="40" t="s">
        <v>128</v>
      </c>
      <c r="C53" s="11" t="s">
        <v>129</v>
      </c>
      <c r="E53" s="19"/>
      <c r="F53" s="9">
        <v>0</v>
      </c>
      <c r="G53" s="19"/>
      <c r="H53" s="9">
        <v>0</v>
      </c>
      <c r="I53" s="19"/>
      <c r="J53" s="9">
        <v>0</v>
      </c>
      <c r="K53" s="9"/>
      <c r="L53" s="9">
        <v>0</v>
      </c>
      <c r="M53" s="9"/>
      <c r="N53" s="9">
        <v>0</v>
      </c>
      <c r="O53" s="9"/>
      <c r="P53" s="9">
        <v>0</v>
      </c>
      <c r="Q53" s="9"/>
      <c r="R53" s="9">
        <v>0</v>
      </c>
      <c r="S53" s="9"/>
      <c r="T53" s="9">
        <v>0</v>
      </c>
      <c r="U53" s="9"/>
      <c r="V53" s="9">
        <v>0</v>
      </c>
      <c r="W53" s="9"/>
      <c r="X53" s="9">
        <v>0</v>
      </c>
      <c r="Y53" s="31">
        <f t="shared" si="56"/>
        <v>0</v>
      </c>
      <c r="Z53" s="9">
        <v>0</v>
      </c>
      <c r="AA53" s="19"/>
      <c r="AB53" s="9">
        <v>0</v>
      </c>
      <c r="AC53" s="19"/>
      <c r="AD53" s="9">
        <v>0</v>
      </c>
      <c r="AE53" s="9"/>
      <c r="AF53" s="9">
        <v>0</v>
      </c>
      <c r="AG53" s="9"/>
      <c r="AH53" s="9">
        <v>0</v>
      </c>
      <c r="AI53" s="9"/>
      <c r="AJ53" s="9">
        <v>0</v>
      </c>
      <c r="AK53" s="9"/>
      <c r="AL53" s="9">
        <v>0</v>
      </c>
      <c r="AM53" s="9"/>
      <c r="AN53" s="9">
        <v>0</v>
      </c>
      <c r="AO53" s="9"/>
      <c r="AP53" s="9">
        <v>0</v>
      </c>
      <c r="AQ53" s="9"/>
      <c r="AR53" s="9">
        <v>0</v>
      </c>
      <c r="AS53" s="9"/>
      <c r="AT53" s="9">
        <v>0</v>
      </c>
      <c r="AU53" s="9"/>
      <c r="AV53" s="31">
        <f t="shared" si="57"/>
        <v>0</v>
      </c>
      <c r="AW53" s="9">
        <v>0</v>
      </c>
      <c r="AX53" s="19"/>
      <c r="AY53" s="9">
        <v>0</v>
      </c>
      <c r="AZ53" s="9"/>
      <c r="BA53" s="9">
        <v>0</v>
      </c>
      <c r="BB53" s="9"/>
      <c r="BC53" s="9">
        <v>-9785</v>
      </c>
      <c r="BD53" s="9"/>
      <c r="BE53" s="9">
        <v>0</v>
      </c>
      <c r="BF53" s="9"/>
      <c r="BG53" s="9">
        <v>0</v>
      </c>
      <c r="BH53" s="9"/>
      <c r="BI53" s="9">
        <v>0</v>
      </c>
      <c r="BJ53" s="9"/>
      <c r="BK53" s="9">
        <v>-2200</v>
      </c>
      <c r="BL53" s="9"/>
      <c r="BM53" s="9">
        <v>0</v>
      </c>
      <c r="BN53" s="9"/>
      <c r="BO53" s="9">
        <v>0</v>
      </c>
      <c r="BP53" s="19"/>
      <c r="BQ53" s="31">
        <f t="shared" si="58"/>
        <v>-11985</v>
      </c>
      <c r="BR53" s="9">
        <v>0</v>
      </c>
      <c r="BS53" s="19"/>
      <c r="BT53" s="9">
        <v>0</v>
      </c>
      <c r="BU53" s="9"/>
      <c r="BV53" s="9">
        <v>0</v>
      </c>
      <c r="BW53" s="9"/>
      <c r="BX53" s="9">
        <v>0</v>
      </c>
      <c r="BY53" s="9"/>
      <c r="BZ53" s="9">
        <v>0</v>
      </c>
      <c r="CA53" s="9"/>
      <c r="CB53" s="9">
        <v>0</v>
      </c>
      <c r="CC53" s="9"/>
      <c r="CD53" s="9">
        <v>0</v>
      </c>
      <c r="CE53" s="9"/>
      <c r="CF53" s="9">
        <v>0</v>
      </c>
      <c r="CG53" s="9"/>
      <c r="CH53" s="9">
        <v>0</v>
      </c>
      <c r="CI53" s="9"/>
      <c r="CJ53" s="9">
        <v>0</v>
      </c>
      <c r="CK53" s="19"/>
      <c r="CL53" s="31">
        <f t="shared" si="59"/>
        <v>0</v>
      </c>
      <c r="CM53" s="9">
        <v>0</v>
      </c>
      <c r="CN53" s="19"/>
      <c r="CO53" s="9">
        <v>0</v>
      </c>
      <c r="CP53" s="9"/>
      <c r="CQ53" s="9">
        <v>0</v>
      </c>
      <c r="CR53" s="9"/>
      <c r="CS53" s="9">
        <v>0</v>
      </c>
      <c r="CT53" s="9"/>
      <c r="CU53" s="9">
        <v>-2000</v>
      </c>
      <c r="CV53" s="9"/>
      <c r="CW53" s="9">
        <v>0</v>
      </c>
      <c r="CX53" s="9"/>
      <c r="CY53" s="9">
        <v>0</v>
      </c>
      <c r="CZ53" s="9"/>
      <c r="DA53" s="9">
        <v>0</v>
      </c>
      <c r="DB53" s="9"/>
      <c r="DC53" s="9">
        <v>0</v>
      </c>
      <c r="DD53" s="9"/>
      <c r="DE53" s="9">
        <v>0</v>
      </c>
      <c r="DF53" s="19"/>
      <c r="DG53" s="31">
        <f t="shared" si="60"/>
        <v>-2000</v>
      </c>
      <c r="DH53" s="9">
        <v>0</v>
      </c>
      <c r="DI53" s="19"/>
      <c r="DJ53" s="9">
        <v>0</v>
      </c>
      <c r="DK53" s="9"/>
      <c r="DL53" s="9">
        <v>-500</v>
      </c>
      <c r="DM53" s="9"/>
      <c r="DN53" s="9">
        <v>0</v>
      </c>
      <c r="DO53" s="9"/>
      <c r="DP53" s="9">
        <v>-2000</v>
      </c>
      <c r="DQ53" s="9"/>
      <c r="DR53" s="9">
        <v>0</v>
      </c>
      <c r="DS53" s="9"/>
      <c r="DT53" s="9">
        <v>0</v>
      </c>
      <c r="DU53" s="9"/>
      <c r="DV53" s="9">
        <v>0</v>
      </c>
      <c r="DW53" s="9"/>
      <c r="DX53" s="9">
        <v>0</v>
      </c>
      <c r="DY53" s="19"/>
      <c r="DZ53" s="9">
        <v>0</v>
      </c>
      <c r="EA53" s="9"/>
      <c r="EB53" s="9">
        <v>0</v>
      </c>
      <c r="EC53" s="9"/>
      <c r="ED53" s="31">
        <f t="shared" si="61"/>
        <v>-2500</v>
      </c>
      <c r="EE53" s="9">
        <v>0</v>
      </c>
      <c r="EF53" s="19"/>
      <c r="EG53" s="9">
        <v>0</v>
      </c>
      <c r="EH53" s="9"/>
      <c r="EI53" s="9">
        <v>0</v>
      </c>
      <c r="EJ53" s="9"/>
      <c r="EK53" s="9">
        <v>0</v>
      </c>
      <c r="EL53" s="9"/>
      <c r="EM53" s="9">
        <v>0</v>
      </c>
      <c r="EN53" s="9"/>
      <c r="EO53" s="9">
        <v>0</v>
      </c>
      <c r="EP53" s="9"/>
      <c r="EQ53" s="9">
        <v>0</v>
      </c>
      <c r="ER53" s="9"/>
      <c r="ES53" s="9">
        <v>0</v>
      </c>
      <c r="ET53" s="9"/>
      <c r="EU53" s="9">
        <v>0</v>
      </c>
      <c r="EV53" s="9"/>
      <c r="EW53" s="9">
        <v>0</v>
      </c>
      <c r="EX53" s="9"/>
      <c r="EY53" s="9">
        <v>0</v>
      </c>
      <c r="EZ53" s="31">
        <f t="shared" si="62"/>
        <v>0</v>
      </c>
      <c r="FA53" s="9">
        <v>0</v>
      </c>
      <c r="FB53" s="19"/>
      <c r="FC53" s="9">
        <v>0</v>
      </c>
      <c r="FD53" s="19"/>
      <c r="FE53" s="9">
        <v>-1000</v>
      </c>
      <c r="FF53" s="9"/>
      <c r="FG53" s="9">
        <v>0</v>
      </c>
      <c r="FH53" s="9"/>
      <c r="FI53" s="9">
        <v>-1600</v>
      </c>
      <c r="FJ53" s="9"/>
      <c r="FK53" s="9">
        <v>0</v>
      </c>
      <c r="FL53" s="9"/>
      <c r="FM53" s="9">
        <v>0</v>
      </c>
      <c r="FN53" s="9"/>
      <c r="FO53" s="9">
        <v>0</v>
      </c>
      <c r="FP53" s="9"/>
      <c r="FQ53" s="9">
        <v>0</v>
      </c>
      <c r="FR53" s="9"/>
      <c r="FS53" s="9">
        <v>0</v>
      </c>
      <c r="FT53" s="9"/>
      <c r="FU53" s="9">
        <v>0</v>
      </c>
      <c r="FV53" s="31">
        <f t="shared" si="63"/>
        <v>-2600</v>
      </c>
      <c r="FW53" s="9">
        <v>0</v>
      </c>
      <c r="FX53" s="19"/>
      <c r="FY53" s="9">
        <v>0</v>
      </c>
      <c r="FZ53" s="9"/>
      <c r="GA53" s="9">
        <v>0</v>
      </c>
      <c r="GB53" s="9"/>
      <c r="GC53" s="9">
        <v>0</v>
      </c>
      <c r="GD53" s="9"/>
      <c r="GE53" s="9">
        <v>0</v>
      </c>
      <c r="GF53" s="9"/>
      <c r="GG53" s="9">
        <v>0</v>
      </c>
      <c r="GH53" s="9"/>
      <c r="GI53" s="9">
        <v>0</v>
      </c>
      <c r="GJ53" s="9"/>
      <c r="GK53" s="9">
        <v>0</v>
      </c>
      <c r="GL53" s="9"/>
      <c r="GM53" s="9">
        <v>1200</v>
      </c>
      <c r="GN53" s="9"/>
      <c r="GO53" s="9">
        <v>0</v>
      </c>
      <c r="GP53" s="9"/>
      <c r="GQ53" s="9">
        <v>0</v>
      </c>
      <c r="GR53" s="19"/>
      <c r="GS53" s="31">
        <f t="shared" si="64"/>
        <v>1200</v>
      </c>
      <c r="GT53" s="9">
        <v>0</v>
      </c>
      <c r="GU53" s="19"/>
      <c r="GV53" s="9">
        <v>0</v>
      </c>
      <c r="GW53" s="19"/>
      <c r="GX53" s="9">
        <v>-9000</v>
      </c>
      <c r="GY53" s="9"/>
      <c r="GZ53" s="9">
        <v>0</v>
      </c>
      <c r="HA53" s="9"/>
      <c r="HB53" s="9">
        <v>-600</v>
      </c>
      <c r="HC53" s="9"/>
      <c r="HD53" s="9">
        <v>0</v>
      </c>
      <c r="HE53" s="9"/>
      <c r="HF53" s="9">
        <v>0</v>
      </c>
      <c r="HG53" s="9"/>
      <c r="HH53" s="9">
        <v>0</v>
      </c>
      <c r="HI53" s="9"/>
      <c r="HJ53" s="9">
        <v>0</v>
      </c>
      <c r="HK53" s="9"/>
      <c r="HL53" s="9">
        <v>0</v>
      </c>
      <c r="HM53" s="9"/>
      <c r="HN53" s="9">
        <v>0</v>
      </c>
      <c r="HO53" s="19"/>
      <c r="HP53" s="31">
        <f t="shared" si="65"/>
        <v>-9600</v>
      </c>
      <c r="HQ53" s="9">
        <v>0</v>
      </c>
      <c r="HR53" s="19"/>
      <c r="HS53" s="9">
        <v>0</v>
      </c>
      <c r="HT53" s="19"/>
      <c r="HU53" s="9">
        <v>-3000</v>
      </c>
      <c r="HV53" s="9"/>
      <c r="HW53" s="9">
        <v>0</v>
      </c>
      <c r="HX53" s="9"/>
      <c r="HY53" s="9">
        <v>0</v>
      </c>
      <c r="HZ53" s="9"/>
      <c r="IA53" s="9">
        <v>-2500</v>
      </c>
      <c r="IB53" s="9"/>
      <c r="IC53" s="9">
        <v>0</v>
      </c>
      <c r="ID53" s="9"/>
      <c r="IE53" s="9">
        <v>0</v>
      </c>
      <c r="IF53" s="9"/>
      <c r="IG53" s="9">
        <v>0</v>
      </c>
      <c r="IH53" s="9"/>
      <c r="II53" s="9">
        <v>0</v>
      </c>
      <c r="IJ53" s="9"/>
      <c r="IK53" s="9">
        <v>0</v>
      </c>
      <c r="IL53" s="9"/>
      <c r="IM53" s="9">
        <v>0</v>
      </c>
      <c r="IN53" s="9"/>
      <c r="IO53" s="31">
        <f t="shared" si="66"/>
        <v>-5500</v>
      </c>
      <c r="IP53" s="9">
        <v>0</v>
      </c>
      <c r="IQ53" s="19"/>
      <c r="IR53" s="9">
        <v>0</v>
      </c>
      <c r="IS53" s="19"/>
      <c r="IT53" s="9">
        <v>-2397.19</v>
      </c>
      <c r="IU53" s="9"/>
      <c r="IV53" s="9">
        <v>0</v>
      </c>
      <c r="IW53" s="9"/>
      <c r="IX53" s="9">
        <v>0</v>
      </c>
      <c r="IY53" s="9"/>
      <c r="IZ53" s="9">
        <v>-4220</v>
      </c>
      <c r="JA53" s="9"/>
      <c r="JB53" s="9">
        <v>-53400</v>
      </c>
      <c r="JC53" s="9"/>
      <c r="JD53" s="9">
        <v>0</v>
      </c>
      <c r="JE53" s="9"/>
      <c r="JF53" s="9">
        <v>0</v>
      </c>
      <c r="JG53" s="9"/>
      <c r="JH53" s="9">
        <v>0</v>
      </c>
      <c r="JI53" s="9"/>
      <c r="JJ53" s="9">
        <v>0</v>
      </c>
      <c r="JK53" s="9"/>
      <c r="JL53" s="9">
        <v>0</v>
      </c>
      <c r="JM53" s="9"/>
      <c r="JN53" s="31">
        <f t="shared" si="67"/>
        <v>-60017.19</v>
      </c>
      <c r="JO53" s="9">
        <v>0</v>
      </c>
      <c r="JP53" s="9"/>
      <c r="JQ53" s="9">
        <f t="shared" si="81"/>
        <v>0</v>
      </c>
      <c r="JR53" s="9"/>
      <c r="JS53" s="9">
        <f t="shared" si="82"/>
        <v>-53400</v>
      </c>
      <c r="JT53" s="9"/>
      <c r="JU53" s="9">
        <f t="shared" si="83"/>
        <v>0</v>
      </c>
      <c r="JV53" s="9"/>
      <c r="JW53" s="72">
        <f t="shared" si="25"/>
        <v>-53400</v>
      </c>
      <c r="JX53" s="9"/>
      <c r="JY53" s="9">
        <f t="shared" si="84"/>
        <v>0</v>
      </c>
      <c r="JZ53" s="19"/>
      <c r="KA53" s="9">
        <f t="shared" si="85"/>
        <v>0</v>
      </c>
      <c r="KB53" s="8"/>
      <c r="KC53" s="9">
        <f t="shared" si="86"/>
        <v>-15897.19</v>
      </c>
      <c r="KD53" s="9"/>
      <c r="KE53" s="9">
        <f t="shared" si="92"/>
        <v>-9785</v>
      </c>
      <c r="KF53" s="9"/>
      <c r="KG53" s="9">
        <f t="shared" si="87"/>
        <v>-12920</v>
      </c>
      <c r="KH53" s="9"/>
      <c r="KI53" s="9">
        <f t="shared" si="88"/>
        <v>0</v>
      </c>
      <c r="KJ53" s="9"/>
      <c r="KK53" s="9">
        <f t="shared" si="89"/>
        <v>0</v>
      </c>
      <c r="KL53" s="9"/>
      <c r="KM53" s="9">
        <f t="shared" si="90"/>
        <v>-1000</v>
      </c>
      <c r="KN53" s="9"/>
      <c r="KO53" s="9">
        <f t="shared" si="91"/>
        <v>0</v>
      </c>
      <c r="KP53" s="9"/>
      <c r="KQ53" s="31">
        <f t="shared" si="68"/>
        <v>-93002.19</v>
      </c>
      <c r="KR53" s="9"/>
      <c r="KS53" s="31">
        <v>-12150</v>
      </c>
      <c r="KT53" s="23"/>
      <c r="KU53" s="23"/>
      <c r="KV53" s="14"/>
    </row>
    <row r="54" spans="1:308" x14ac:dyDescent="0.2">
      <c r="A54" s="74">
        <v>8</v>
      </c>
      <c r="B54" s="40" t="s">
        <v>130</v>
      </c>
      <c r="C54" s="11" t="s">
        <v>131</v>
      </c>
      <c r="E54" s="19"/>
      <c r="F54" s="9">
        <v>0</v>
      </c>
      <c r="G54" s="19"/>
      <c r="H54" s="9">
        <v>0</v>
      </c>
      <c r="I54" s="19"/>
      <c r="J54" s="9">
        <v>0</v>
      </c>
      <c r="K54" s="9"/>
      <c r="L54" s="9">
        <v>-11510</v>
      </c>
      <c r="M54" s="9"/>
      <c r="N54" s="9">
        <v>0</v>
      </c>
      <c r="O54" s="9"/>
      <c r="P54" s="9">
        <v>0</v>
      </c>
      <c r="Q54" s="9"/>
      <c r="R54" s="9">
        <v>0</v>
      </c>
      <c r="S54" s="9"/>
      <c r="T54" s="9">
        <v>0</v>
      </c>
      <c r="U54" s="9"/>
      <c r="V54" s="9">
        <v>0</v>
      </c>
      <c r="W54" s="9"/>
      <c r="X54" s="9">
        <v>0</v>
      </c>
      <c r="Y54" s="31">
        <f t="shared" si="56"/>
        <v>-11510</v>
      </c>
      <c r="Z54" s="9">
        <v>0</v>
      </c>
      <c r="AA54" s="19"/>
      <c r="AB54" s="9">
        <v>0</v>
      </c>
      <c r="AC54" s="19"/>
      <c r="AD54" s="9">
        <v>0</v>
      </c>
      <c r="AE54" s="9"/>
      <c r="AF54" s="9">
        <v>0</v>
      </c>
      <c r="AG54" s="9"/>
      <c r="AH54" s="9">
        <v>0</v>
      </c>
      <c r="AI54" s="9"/>
      <c r="AJ54" s="9">
        <v>0</v>
      </c>
      <c r="AK54" s="9"/>
      <c r="AL54" s="9">
        <v>0</v>
      </c>
      <c r="AM54" s="9"/>
      <c r="AN54" s="9">
        <v>0</v>
      </c>
      <c r="AO54" s="9"/>
      <c r="AP54" s="9">
        <v>0</v>
      </c>
      <c r="AQ54" s="9"/>
      <c r="AR54" s="9">
        <v>0</v>
      </c>
      <c r="AS54" s="9"/>
      <c r="AT54" s="9">
        <v>0</v>
      </c>
      <c r="AU54" s="9"/>
      <c r="AV54" s="31">
        <f t="shared" si="57"/>
        <v>0</v>
      </c>
      <c r="AW54" s="9">
        <v>0</v>
      </c>
      <c r="AX54" s="19"/>
      <c r="AY54" s="9">
        <v>0</v>
      </c>
      <c r="AZ54" s="9"/>
      <c r="BA54" s="9">
        <v>0</v>
      </c>
      <c r="BB54" s="9"/>
      <c r="BC54" s="9">
        <v>-22938.52</v>
      </c>
      <c r="BD54" s="9"/>
      <c r="BE54" s="9">
        <v>0</v>
      </c>
      <c r="BF54" s="9"/>
      <c r="BG54" s="9">
        <v>0</v>
      </c>
      <c r="BH54" s="9"/>
      <c r="BI54" s="9">
        <v>0</v>
      </c>
      <c r="BJ54" s="9"/>
      <c r="BK54" s="9">
        <v>0</v>
      </c>
      <c r="BL54" s="9"/>
      <c r="BM54" s="9">
        <v>0</v>
      </c>
      <c r="BN54" s="9"/>
      <c r="BO54" s="9">
        <v>0</v>
      </c>
      <c r="BP54" s="19"/>
      <c r="BQ54" s="31">
        <f t="shared" si="58"/>
        <v>-22938.52</v>
      </c>
      <c r="BR54" s="9">
        <v>0</v>
      </c>
      <c r="BS54" s="19"/>
      <c r="BT54" s="9">
        <v>0</v>
      </c>
      <c r="BU54" s="9"/>
      <c r="BV54" s="9">
        <v>0</v>
      </c>
      <c r="BW54" s="9"/>
      <c r="BX54" s="9">
        <v>-290.74</v>
      </c>
      <c r="BY54" s="9"/>
      <c r="BZ54" s="9">
        <v>0</v>
      </c>
      <c r="CA54" s="9"/>
      <c r="CB54" s="9">
        <v>0</v>
      </c>
      <c r="CC54" s="9"/>
      <c r="CD54" s="9">
        <v>0</v>
      </c>
      <c r="CE54" s="9"/>
      <c r="CF54" s="9">
        <v>0</v>
      </c>
      <c r="CG54" s="9"/>
      <c r="CH54" s="9">
        <v>0</v>
      </c>
      <c r="CI54" s="9"/>
      <c r="CJ54" s="9">
        <v>0</v>
      </c>
      <c r="CK54" s="19"/>
      <c r="CL54" s="31">
        <f t="shared" si="59"/>
        <v>-290.74</v>
      </c>
      <c r="CM54" s="9">
        <v>0</v>
      </c>
      <c r="CN54" s="19"/>
      <c r="CO54" s="9">
        <v>0</v>
      </c>
      <c r="CP54" s="9"/>
      <c r="CQ54" s="9">
        <v>0</v>
      </c>
      <c r="CR54" s="9"/>
      <c r="CS54" s="9">
        <v>272.66000000000003</v>
      </c>
      <c r="CT54" s="9"/>
      <c r="CU54" s="9">
        <v>-94.46</v>
      </c>
      <c r="CV54" s="9"/>
      <c r="CW54" s="9">
        <v>0</v>
      </c>
      <c r="CX54" s="9"/>
      <c r="CY54" s="9">
        <v>0</v>
      </c>
      <c r="CZ54" s="9"/>
      <c r="DA54" s="9">
        <v>0</v>
      </c>
      <c r="DB54" s="9"/>
      <c r="DC54" s="9">
        <v>-272.66000000000003</v>
      </c>
      <c r="DD54" s="9"/>
      <c r="DE54" s="9">
        <v>0</v>
      </c>
      <c r="DF54" s="19"/>
      <c r="DG54" s="31">
        <f t="shared" si="60"/>
        <v>-94.45999999999998</v>
      </c>
      <c r="DH54" s="9">
        <v>0</v>
      </c>
      <c r="DI54" s="19"/>
      <c r="DJ54" s="9">
        <v>0</v>
      </c>
      <c r="DK54" s="9"/>
      <c r="DL54" s="9">
        <v>0</v>
      </c>
      <c r="DM54" s="9"/>
      <c r="DN54" s="9">
        <v>0</v>
      </c>
      <c r="DO54" s="9"/>
      <c r="DP54" s="9">
        <v>-1735</v>
      </c>
      <c r="DQ54" s="9"/>
      <c r="DR54" s="9">
        <v>0</v>
      </c>
      <c r="DS54" s="9"/>
      <c r="DT54" s="9">
        <v>0</v>
      </c>
      <c r="DU54" s="9"/>
      <c r="DV54" s="9">
        <v>0</v>
      </c>
      <c r="DW54" s="9"/>
      <c r="DX54" s="9">
        <v>0</v>
      </c>
      <c r="DY54" s="19"/>
      <c r="DZ54" s="9">
        <v>0</v>
      </c>
      <c r="EA54" s="9"/>
      <c r="EB54" s="9">
        <v>0</v>
      </c>
      <c r="EC54" s="9"/>
      <c r="ED54" s="31">
        <f t="shared" si="61"/>
        <v>-1735</v>
      </c>
      <c r="EE54" s="9">
        <v>0</v>
      </c>
      <c r="EF54" s="19"/>
      <c r="EG54" s="9">
        <v>0</v>
      </c>
      <c r="EH54" s="9"/>
      <c r="EI54" s="9">
        <v>0</v>
      </c>
      <c r="EJ54" s="9"/>
      <c r="EK54" s="9">
        <v>0</v>
      </c>
      <c r="EL54" s="9"/>
      <c r="EM54" s="9">
        <v>-1848.66</v>
      </c>
      <c r="EN54" s="9"/>
      <c r="EO54" s="9">
        <v>0</v>
      </c>
      <c r="EP54" s="9"/>
      <c r="EQ54" s="9">
        <v>0</v>
      </c>
      <c r="ER54" s="9"/>
      <c r="ES54" s="9">
        <v>0</v>
      </c>
      <c r="ET54" s="9"/>
      <c r="EU54" s="9">
        <v>0</v>
      </c>
      <c r="EV54" s="9"/>
      <c r="EW54" s="9">
        <v>0</v>
      </c>
      <c r="EX54" s="9"/>
      <c r="EY54" s="9">
        <v>0</v>
      </c>
      <c r="EZ54" s="31">
        <f t="shared" si="62"/>
        <v>-1848.66</v>
      </c>
      <c r="FA54" s="9">
        <v>0</v>
      </c>
      <c r="FB54" s="19"/>
      <c r="FC54" s="9">
        <v>0</v>
      </c>
      <c r="FD54" s="19"/>
      <c r="FE54" s="9">
        <v>0</v>
      </c>
      <c r="FF54" s="9"/>
      <c r="FG54" s="9">
        <v>0</v>
      </c>
      <c r="FH54" s="9"/>
      <c r="FI54" s="9">
        <v>0</v>
      </c>
      <c r="FJ54" s="9"/>
      <c r="FK54" s="9">
        <v>0</v>
      </c>
      <c r="FL54" s="9"/>
      <c r="FM54" s="9">
        <v>0</v>
      </c>
      <c r="FN54" s="9"/>
      <c r="FO54" s="9">
        <v>0</v>
      </c>
      <c r="FP54" s="9"/>
      <c r="FQ54" s="9">
        <v>0</v>
      </c>
      <c r="FR54" s="9"/>
      <c r="FS54" s="9">
        <v>0</v>
      </c>
      <c r="FT54" s="9"/>
      <c r="FU54" s="9">
        <v>0</v>
      </c>
      <c r="FV54" s="31">
        <f t="shared" si="63"/>
        <v>0</v>
      </c>
      <c r="FW54" s="9">
        <v>0</v>
      </c>
      <c r="FX54" s="19"/>
      <c r="FY54" s="9">
        <v>0</v>
      </c>
      <c r="FZ54" s="9"/>
      <c r="GA54" s="9">
        <v>0</v>
      </c>
      <c r="GB54" s="9"/>
      <c r="GC54" s="9">
        <v>0</v>
      </c>
      <c r="GD54" s="9"/>
      <c r="GE54" s="9">
        <v>-6410</v>
      </c>
      <c r="GF54" s="9"/>
      <c r="GG54" s="9">
        <v>0</v>
      </c>
      <c r="GH54" s="9"/>
      <c r="GI54" s="9">
        <v>0</v>
      </c>
      <c r="GJ54" s="9"/>
      <c r="GK54" s="9">
        <v>0</v>
      </c>
      <c r="GL54" s="9"/>
      <c r="GM54" s="9">
        <v>0</v>
      </c>
      <c r="GN54" s="9"/>
      <c r="GO54" s="9">
        <v>0</v>
      </c>
      <c r="GP54" s="9"/>
      <c r="GQ54" s="9">
        <v>0</v>
      </c>
      <c r="GR54" s="19"/>
      <c r="GS54" s="31">
        <f t="shared" si="64"/>
        <v>-6410</v>
      </c>
      <c r="GT54" s="9">
        <v>0</v>
      </c>
      <c r="GU54" s="19"/>
      <c r="GV54" s="9">
        <v>0</v>
      </c>
      <c r="GW54" s="19"/>
      <c r="GX54" s="9">
        <v>0</v>
      </c>
      <c r="GY54" s="9"/>
      <c r="GZ54" s="9">
        <v>0</v>
      </c>
      <c r="HA54" s="9"/>
      <c r="HB54" s="9">
        <v>-5000</v>
      </c>
      <c r="HC54" s="9"/>
      <c r="HD54" s="9">
        <v>0</v>
      </c>
      <c r="HE54" s="9"/>
      <c r="HF54" s="9">
        <v>0</v>
      </c>
      <c r="HG54" s="9"/>
      <c r="HH54" s="9">
        <v>0</v>
      </c>
      <c r="HI54" s="9"/>
      <c r="HJ54" s="9">
        <v>0</v>
      </c>
      <c r="HK54" s="9"/>
      <c r="HL54" s="9">
        <v>0</v>
      </c>
      <c r="HM54" s="9"/>
      <c r="HN54" s="9">
        <v>0</v>
      </c>
      <c r="HO54" s="19"/>
      <c r="HP54" s="31">
        <f t="shared" si="65"/>
        <v>-5000</v>
      </c>
      <c r="HQ54" s="9">
        <v>0</v>
      </c>
      <c r="HR54" s="19"/>
      <c r="HS54" s="9">
        <v>0</v>
      </c>
      <c r="HT54" s="19"/>
      <c r="HU54" s="9">
        <v>0</v>
      </c>
      <c r="HV54" s="9"/>
      <c r="HW54" s="9">
        <v>0</v>
      </c>
      <c r="HX54" s="9"/>
      <c r="HY54" s="9">
        <v>0</v>
      </c>
      <c r="HZ54" s="9"/>
      <c r="IA54" s="9">
        <v>-4445</v>
      </c>
      <c r="IB54" s="9"/>
      <c r="IC54" s="9">
        <v>0</v>
      </c>
      <c r="ID54" s="9"/>
      <c r="IE54" s="9">
        <v>0</v>
      </c>
      <c r="IF54" s="9"/>
      <c r="IG54" s="9">
        <v>0</v>
      </c>
      <c r="IH54" s="9"/>
      <c r="II54" s="9">
        <v>0</v>
      </c>
      <c r="IJ54" s="9"/>
      <c r="IK54" s="9">
        <v>0</v>
      </c>
      <c r="IL54" s="9"/>
      <c r="IM54" s="9">
        <v>0</v>
      </c>
      <c r="IN54" s="9"/>
      <c r="IO54" s="31">
        <f t="shared" si="66"/>
        <v>-4445</v>
      </c>
      <c r="IP54" s="9">
        <v>0</v>
      </c>
      <c r="IQ54" s="19"/>
      <c r="IR54" s="9">
        <v>0</v>
      </c>
      <c r="IS54" s="19"/>
      <c r="IT54" s="9">
        <v>0</v>
      </c>
      <c r="IU54" s="9"/>
      <c r="IV54" s="9">
        <v>0</v>
      </c>
      <c r="IW54" s="9"/>
      <c r="IX54" s="9">
        <v>0</v>
      </c>
      <c r="IY54" s="9"/>
      <c r="IZ54" s="9">
        <v>-22899.4</v>
      </c>
      <c r="JA54" s="9"/>
      <c r="JB54" s="9">
        <v>0</v>
      </c>
      <c r="JC54" s="9"/>
      <c r="JD54" s="9">
        <v>0</v>
      </c>
      <c r="JE54" s="9"/>
      <c r="JF54" s="9">
        <v>0</v>
      </c>
      <c r="JG54" s="9"/>
      <c r="JH54" s="9">
        <v>0</v>
      </c>
      <c r="JI54" s="9"/>
      <c r="JJ54" s="9">
        <v>0</v>
      </c>
      <c r="JK54" s="9"/>
      <c r="JL54" s="9">
        <v>0</v>
      </c>
      <c r="JM54" s="9"/>
      <c r="JN54" s="31">
        <f t="shared" si="67"/>
        <v>-22899.4</v>
      </c>
      <c r="JO54" s="9">
        <v>0</v>
      </c>
      <c r="JP54" s="9"/>
      <c r="JQ54" s="9">
        <f t="shared" si="81"/>
        <v>0</v>
      </c>
      <c r="JR54" s="9"/>
      <c r="JS54" s="9">
        <f t="shared" si="82"/>
        <v>0</v>
      </c>
      <c r="JT54" s="9"/>
      <c r="JU54" s="9">
        <f t="shared" si="83"/>
        <v>0</v>
      </c>
      <c r="JV54" s="9"/>
      <c r="JW54" s="72">
        <f t="shared" si="25"/>
        <v>0</v>
      </c>
      <c r="JX54" s="9"/>
      <c r="JY54" s="9">
        <f t="shared" si="84"/>
        <v>0</v>
      </c>
      <c r="JZ54" s="19"/>
      <c r="KA54" s="9">
        <f t="shared" si="85"/>
        <v>0</v>
      </c>
      <c r="KB54" s="8"/>
      <c r="KC54" s="9">
        <f t="shared" si="86"/>
        <v>0</v>
      </c>
      <c r="KD54" s="9"/>
      <c r="KE54" s="9">
        <f t="shared" si="92"/>
        <v>-34466.6</v>
      </c>
      <c r="KF54" s="9"/>
      <c r="KG54" s="9">
        <f t="shared" si="87"/>
        <v>-42432.520000000004</v>
      </c>
      <c r="KH54" s="9"/>
      <c r="KI54" s="9">
        <f t="shared" si="88"/>
        <v>0</v>
      </c>
      <c r="KJ54" s="9"/>
      <c r="KK54" s="9">
        <f t="shared" si="89"/>
        <v>0</v>
      </c>
      <c r="KL54" s="9"/>
      <c r="KM54" s="9">
        <f t="shared" si="90"/>
        <v>0</v>
      </c>
      <c r="KN54" s="9"/>
      <c r="KO54" s="9">
        <f t="shared" si="91"/>
        <v>-272.66000000000003</v>
      </c>
      <c r="KP54" s="9"/>
      <c r="KQ54" s="31">
        <f t="shared" si="68"/>
        <v>-77171.78</v>
      </c>
      <c r="KR54" s="9"/>
      <c r="KS54" s="31">
        <v>-2772.66</v>
      </c>
      <c r="KT54" s="23"/>
      <c r="KU54" s="23"/>
      <c r="KV54" s="14"/>
    </row>
    <row r="55" spans="1:308" x14ac:dyDescent="0.2">
      <c r="A55" s="74">
        <v>8</v>
      </c>
      <c r="B55" s="40" t="s">
        <v>132</v>
      </c>
      <c r="C55" s="11" t="s">
        <v>133</v>
      </c>
      <c r="E55" s="19"/>
      <c r="F55" s="9">
        <v>0</v>
      </c>
      <c r="G55" s="19"/>
      <c r="H55" s="9">
        <v>0</v>
      </c>
      <c r="I55" s="19"/>
      <c r="J55" s="9">
        <v>0</v>
      </c>
      <c r="K55" s="9"/>
      <c r="L55" s="9">
        <v>0</v>
      </c>
      <c r="M55" s="9"/>
      <c r="N55" s="9">
        <v>0</v>
      </c>
      <c r="O55" s="9"/>
      <c r="P55" s="9">
        <v>0</v>
      </c>
      <c r="Q55" s="9"/>
      <c r="R55" s="9">
        <v>0</v>
      </c>
      <c r="S55" s="9"/>
      <c r="T55" s="9">
        <v>-16368.79</v>
      </c>
      <c r="U55" s="9"/>
      <c r="V55" s="9">
        <v>0</v>
      </c>
      <c r="W55" s="9"/>
      <c r="X55" s="9">
        <v>0</v>
      </c>
      <c r="Y55" s="31">
        <f t="shared" si="56"/>
        <v>-16368.79</v>
      </c>
      <c r="Z55" s="9">
        <v>0</v>
      </c>
      <c r="AA55" s="19"/>
      <c r="AB55" s="9">
        <v>0</v>
      </c>
      <c r="AC55" s="19"/>
      <c r="AD55" s="9">
        <v>0</v>
      </c>
      <c r="AE55" s="9"/>
      <c r="AF55" s="9">
        <v>0</v>
      </c>
      <c r="AG55" s="9"/>
      <c r="AH55" s="9">
        <v>-58842.64</v>
      </c>
      <c r="AI55" s="9"/>
      <c r="AJ55" s="9">
        <v>0</v>
      </c>
      <c r="AK55" s="9"/>
      <c r="AL55" s="9">
        <v>0</v>
      </c>
      <c r="AM55" s="9"/>
      <c r="AN55" s="9">
        <v>0</v>
      </c>
      <c r="AO55" s="9"/>
      <c r="AP55" s="9">
        <v>-16368.79</v>
      </c>
      <c r="AQ55" s="9"/>
      <c r="AR55" s="9">
        <v>0</v>
      </c>
      <c r="AS55" s="9"/>
      <c r="AT55" s="9">
        <v>0</v>
      </c>
      <c r="AU55" s="9"/>
      <c r="AV55" s="31">
        <f t="shared" si="57"/>
        <v>-75211.429999999993</v>
      </c>
      <c r="AW55" s="9">
        <v>0</v>
      </c>
      <c r="AX55" s="19"/>
      <c r="AY55" s="9">
        <v>0</v>
      </c>
      <c r="AZ55" s="9"/>
      <c r="BA55" s="9">
        <v>0</v>
      </c>
      <c r="BB55" s="9"/>
      <c r="BC55" s="9">
        <v>-87185.33</v>
      </c>
      <c r="BD55" s="9"/>
      <c r="BE55" s="9">
        <v>0</v>
      </c>
      <c r="BF55" s="9"/>
      <c r="BG55" s="9">
        <v>0</v>
      </c>
      <c r="BH55" s="9"/>
      <c r="BI55" s="9">
        <v>0</v>
      </c>
      <c r="BJ55" s="9"/>
      <c r="BK55" s="9">
        <v>0</v>
      </c>
      <c r="BL55" s="9"/>
      <c r="BM55" s="9">
        <v>0</v>
      </c>
      <c r="BN55" s="9"/>
      <c r="BO55" s="9">
        <v>0</v>
      </c>
      <c r="BP55" s="19"/>
      <c r="BQ55" s="31">
        <f t="shared" si="58"/>
        <v>-87185.33</v>
      </c>
      <c r="BR55" s="9">
        <v>0</v>
      </c>
      <c r="BS55" s="19"/>
      <c r="BT55" s="9">
        <v>0</v>
      </c>
      <c r="BU55" s="9"/>
      <c r="BV55" s="9">
        <v>0</v>
      </c>
      <c r="BW55" s="9"/>
      <c r="BX55" s="9">
        <v>0</v>
      </c>
      <c r="BY55" s="9"/>
      <c r="BZ55" s="9">
        <v>0</v>
      </c>
      <c r="CA55" s="9"/>
      <c r="CB55" s="9">
        <v>0</v>
      </c>
      <c r="CC55" s="9"/>
      <c r="CD55" s="9">
        <v>0</v>
      </c>
      <c r="CE55" s="9"/>
      <c r="CF55" s="9">
        <v>0</v>
      </c>
      <c r="CG55" s="9"/>
      <c r="CH55" s="9">
        <v>0</v>
      </c>
      <c r="CI55" s="9"/>
      <c r="CJ55" s="9">
        <v>0</v>
      </c>
      <c r="CK55" s="19"/>
      <c r="CL55" s="31">
        <f t="shared" si="59"/>
        <v>0</v>
      </c>
      <c r="CM55" s="9">
        <v>0</v>
      </c>
      <c r="CN55" s="19"/>
      <c r="CO55" s="9">
        <v>0</v>
      </c>
      <c r="CP55" s="9"/>
      <c r="CQ55" s="9">
        <v>0</v>
      </c>
      <c r="CR55" s="9"/>
      <c r="CS55" s="9">
        <v>0</v>
      </c>
      <c r="CT55" s="9"/>
      <c r="CU55" s="9">
        <v>0</v>
      </c>
      <c r="CV55" s="9"/>
      <c r="CW55" s="9">
        <v>0</v>
      </c>
      <c r="CX55" s="9"/>
      <c r="CY55" s="9">
        <v>0</v>
      </c>
      <c r="CZ55" s="9"/>
      <c r="DA55" s="9">
        <v>0</v>
      </c>
      <c r="DB55" s="9"/>
      <c r="DC55" s="9">
        <v>0</v>
      </c>
      <c r="DD55" s="9"/>
      <c r="DE55" s="9">
        <v>0</v>
      </c>
      <c r="DF55" s="19"/>
      <c r="DG55" s="31">
        <f t="shared" si="60"/>
        <v>0</v>
      </c>
      <c r="DH55" s="9">
        <v>0</v>
      </c>
      <c r="DI55" s="19"/>
      <c r="DJ55" s="9">
        <v>0</v>
      </c>
      <c r="DK55" s="9"/>
      <c r="DL55" s="9">
        <v>0</v>
      </c>
      <c r="DM55" s="9"/>
      <c r="DN55" s="9">
        <v>0</v>
      </c>
      <c r="DO55" s="9"/>
      <c r="DP55" s="9">
        <v>0</v>
      </c>
      <c r="DQ55" s="9"/>
      <c r="DR55" s="9">
        <v>0</v>
      </c>
      <c r="DS55" s="9"/>
      <c r="DT55" s="9">
        <v>0</v>
      </c>
      <c r="DU55" s="9"/>
      <c r="DV55" s="9">
        <v>0</v>
      </c>
      <c r="DW55" s="9"/>
      <c r="DX55" s="9">
        <v>0</v>
      </c>
      <c r="DY55" s="19"/>
      <c r="DZ55" s="9">
        <v>0</v>
      </c>
      <c r="EA55" s="9"/>
      <c r="EB55" s="9">
        <v>0</v>
      </c>
      <c r="EC55" s="9"/>
      <c r="ED55" s="31">
        <f t="shared" si="61"/>
        <v>0</v>
      </c>
      <c r="EE55" s="9">
        <v>0</v>
      </c>
      <c r="EF55" s="19"/>
      <c r="EG55" s="9">
        <v>0</v>
      </c>
      <c r="EH55" s="9"/>
      <c r="EI55" s="9">
        <v>0</v>
      </c>
      <c r="EJ55" s="9"/>
      <c r="EK55" s="9">
        <v>0</v>
      </c>
      <c r="EL55" s="9"/>
      <c r="EM55" s="9">
        <v>0</v>
      </c>
      <c r="EN55" s="9"/>
      <c r="EO55" s="9">
        <v>0</v>
      </c>
      <c r="EP55" s="9"/>
      <c r="EQ55" s="9">
        <v>0</v>
      </c>
      <c r="ER55" s="9"/>
      <c r="ES55" s="9">
        <v>0</v>
      </c>
      <c r="ET55" s="9"/>
      <c r="EU55" s="9">
        <v>-16368.79</v>
      </c>
      <c r="EV55" s="9"/>
      <c r="EW55" s="9">
        <v>0</v>
      </c>
      <c r="EX55" s="9"/>
      <c r="EY55" s="9">
        <v>0</v>
      </c>
      <c r="EZ55" s="31">
        <f t="shared" si="62"/>
        <v>-16368.79</v>
      </c>
      <c r="FA55" s="9">
        <v>0</v>
      </c>
      <c r="FB55" s="19"/>
      <c r="FC55" s="9">
        <v>0</v>
      </c>
      <c r="FD55" s="19"/>
      <c r="FE55" s="9">
        <v>0</v>
      </c>
      <c r="FF55" s="9"/>
      <c r="FG55" s="9">
        <v>0</v>
      </c>
      <c r="FH55" s="9"/>
      <c r="FI55" s="9">
        <v>0</v>
      </c>
      <c r="FJ55" s="9"/>
      <c r="FK55" s="9">
        <v>0</v>
      </c>
      <c r="FL55" s="9"/>
      <c r="FM55" s="9">
        <v>0</v>
      </c>
      <c r="FN55" s="9"/>
      <c r="FO55" s="9">
        <v>0</v>
      </c>
      <c r="FP55" s="9"/>
      <c r="FQ55" s="9">
        <v>-69798.44</v>
      </c>
      <c r="FR55" s="9"/>
      <c r="FS55" s="9">
        <v>0</v>
      </c>
      <c r="FT55" s="9"/>
      <c r="FU55" s="9">
        <v>0</v>
      </c>
      <c r="FV55" s="31">
        <f t="shared" si="63"/>
        <v>-69798.44</v>
      </c>
      <c r="FW55" s="9">
        <v>0</v>
      </c>
      <c r="FX55" s="19"/>
      <c r="FY55" s="9">
        <v>0</v>
      </c>
      <c r="FZ55" s="9"/>
      <c r="GA55" s="9">
        <v>0</v>
      </c>
      <c r="GB55" s="9"/>
      <c r="GC55" s="9">
        <v>0</v>
      </c>
      <c r="GD55" s="9"/>
      <c r="GE55" s="9">
        <v>0</v>
      </c>
      <c r="GF55" s="9"/>
      <c r="GG55" s="9">
        <v>0</v>
      </c>
      <c r="GH55" s="9"/>
      <c r="GI55" s="9">
        <v>0</v>
      </c>
      <c r="GJ55" s="9"/>
      <c r="GK55" s="9">
        <v>0</v>
      </c>
      <c r="GL55" s="9"/>
      <c r="GM55" s="9">
        <v>0.01</v>
      </c>
      <c r="GN55" s="9"/>
      <c r="GO55" s="9">
        <v>0</v>
      </c>
      <c r="GP55" s="9"/>
      <c r="GQ55" s="9">
        <v>0</v>
      </c>
      <c r="GR55" s="19"/>
      <c r="GS55" s="31">
        <f t="shared" si="64"/>
        <v>0.01</v>
      </c>
      <c r="GT55" s="9">
        <v>0</v>
      </c>
      <c r="GU55" s="19"/>
      <c r="GV55" s="9">
        <v>0</v>
      </c>
      <c r="GW55" s="19"/>
      <c r="GX55" s="9">
        <v>-3342.02</v>
      </c>
      <c r="GY55" s="9"/>
      <c r="GZ55" s="9">
        <v>0</v>
      </c>
      <c r="HA55" s="9"/>
      <c r="HB55" s="9">
        <v>0</v>
      </c>
      <c r="HC55" s="9"/>
      <c r="HD55" s="9">
        <v>0</v>
      </c>
      <c r="HE55" s="9"/>
      <c r="HF55" s="9">
        <v>0</v>
      </c>
      <c r="HG55" s="9"/>
      <c r="HH55" s="9">
        <v>0</v>
      </c>
      <c r="HI55" s="9"/>
      <c r="HJ55" s="9">
        <v>3245.63</v>
      </c>
      <c r="HK55" s="9"/>
      <c r="HL55" s="9">
        <v>0</v>
      </c>
      <c r="HM55" s="9"/>
      <c r="HN55" s="9">
        <v>0</v>
      </c>
      <c r="HO55" s="19"/>
      <c r="HP55" s="31">
        <f t="shared" si="65"/>
        <v>-96.389999999999873</v>
      </c>
      <c r="HQ55" s="9">
        <v>0</v>
      </c>
      <c r="HR55" s="19"/>
      <c r="HS55" s="9">
        <v>0</v>
      </c>
      <c r="HT55" s="19"/>
      <c r="HU55" s="9">
        <v>0</v>
      </c>
      <c r="HV55" s="9"/>
      <c r="HW55" s="9">
        <v>0</v>
      </c>
      <c r="HX55" s="9"/>
      <c r="HY55" s="9">
        <v>0</v>
      </c>
      <c r="HZ55" s="9"/>
      <c r="IA55" s="9">
        <v>0</v>
      </c>
      <c r="IB55" s="9"/>
      <c r="IC55" s="9">
        <v>0</v>
      </c>
      <c r="ID55" s="9"/>
      <c r="IE55" s="9">
        <v>0</v>
      </c>
      <c r="IF55" s="9"/>
      <c r="IG55" s="9">
        <v>0</v>
      </c>
      <c r="IH55" s="9"/>
      <c r="II55" s="9">
        <v>0</v>
      </c>
      <c r="IJ55" s="9"/>
      <c r="IK55" s="9">
        <v>0</v>
      </c>
      <c r="IL55" s="9"/>
      <c r="IM55" s="9">
        <v>0</v>
      </c>
      <c r="IN55" s="9"/>
      <c r="IO55" s="31">
        <f t="shared" si="66"/>
        <v>0</v>
      </c>
      <c r="IP55" s="9">
        <v>0</v>
      </c>
      <c r="IQ55" s="19"/>
      <c r="IR55" s="9">
        <v>0</v>
      </c>
      <c r="IS55" s="19"/>
      <c r="IT55" s="9">
        <v>0</v>
      </c>
      <c r="IU55" s="9"/>
      <c r="IV55" s="9">
        <v>0</v>
      </c>
      <c r="IW55" s="9"/>
      <c r="IX55" s="9">
        <v>0</v>
      </c>
      <c r="IY55" s="9"/>
      <c r="IZ55" s="9">
        <v>0</v>
      </c>
      <c r="JA55" s="9"/>
      <c r="JB55" s="9">
        <v>0</v>
      </c>
      <c r="JC55" s="9"/>
      <c r="JD55" s="9">
        <v>0</v>
      </c>
      <c r="JE55" s="9"/>
      <c r="JF55" s="9">
        <v>0</v>
      </c>
      <c r="JG55" s="9"/>
      <c r="JH55" s="9">
        <v>0</v>
      </c>
      <c r="JI55" s="9"/>
      <c r="JJ55" s="9">
        <v>0</v>
      </c>
      <c r="JK55" s="9"/>
      <c r="JL55" s="9">
        <v>0</v>
      </c>
      <c r="JM55" s="9"/>
      <c r="JN55" s="31">
        <f t="shared" si="67"/>
        <v>0</v>
      </c>
      <c r="JO55" s="9">
        <v>0</v>
      </c>
      <c r="JP55" s="9"/>
      <c r="JQ55" s="9">
        <f t="shared" si="81"/>
        <v>0</v>
      </c>
      <c r="JR55" s="9"/>
      <c r="JS55" s="9">
        <f t="shared" si="82"/>
        <v>0</v>
      </c>
      <c r="JT55" s="9"/>
      <c r="JU55" s="9">
        <f t="shared" si="83"/>
        <v>0</v>
      </c>
      <c r="JV55" s="9"/>
      <c r="JW55" s="72">
        <f t="shared" si="25"/>
        <v>0</v>
      </c>
      <c r="JX55" s="9"/>
      <c r="JY55" s="9">
        <f t="shared" si="84"/>
        <v>0</v>
      </c>
      <c r="JZ55" s="19"/>
      <c r="KA55" s="9">
        <f t="shared" si="85"/>
        <v>0</v>
      </c>
      <c r="KB55" s="8"/>
      <c r="KC55" s="9">
        <f t="shared" si="86"/>
        <v>-3342.02</v>
      </c>
      <c r="KD55" s="9"/>
      <c r="KE55" s="9">
        <f t="shared" si="92"/>
        <v>-146027.97</v>
      </c>
      <c r="KF55" s="9"/>
      <c r="KG55" s="9">
        <f t="shared" si="87"/>
        <v>0</v>
      </c>
      <c r="KH55" s="9"/>
      <c r="KI55" s="9">
        <f t="shared" si="88"/>
        <v>0</v>
      </c>
      <c r="KJ55" s="9"/>
      <c r="KK55" s="9">
        <f t="shared" si="89"/>
        <v>0</v>
      </c>
      <c r="KL55" s="9"/>
      <c r="KM55" s="9">
        <f t="shared" si="90"/>
        <v>-115659.17</v>
      </c>
      <c r="KN55" s="9"/>
      <c r="KO55" s="9">
        <f t="shared" si="91"/>
        <v>0</v>
      </c>
      <c r="KP55" s="9"/>
      <c r="KQ55" s="31">
        <f t="shared" si="68"/>
        <v>-265029.15999999997</v>
      </c>
      <c r="KR55" s="9"/>
      <c r="KS55" s="31">
        <v>-190577.80000000002</v>
      </c>
      <c r="KT55" s="23"/>
      <c r="KU55" s="23"/>
      <c r="KV55" s="14"/>
    </row>
    <row r="56" spans="1:308" x14ac:dyDescent="0.2">
      <c r="A56" s="1"/>
      <c r="B56" s="12" t="s">
        <v>134</v>
      </c>
      <c r="C56" s="69" t="s">
        <v>135</v>
      </c>
      <c r="D56" s="22"/>
      <c r="E56" s="19"/>
      <c r="F56" s="72">
        <f>ROUND(SUM(F57:F62),2)</f>
        <v>0</v>
      </c>
      <c r="G56" s="82"/>
      <c r="H56" s="72">
        <f>ROUND(SUM(H57:H62),2)</f>
        <v>0</v>
      </c>
      <c r="I56" s="82"/>
      <c r="J56" s="72">
        <f>ROUND(SUM(J57:J62),2)</f>
        <v>-7924.98</v>
      </c>
      <c r="K56" s="72"/>
      <c r="L56" s="72">
        <f>ROUND(SUM(L57:L62),2)</f>
        <v>0</v>
      </c>
      <c r="M56" s="72"/>
      <c r="N56" s="72">
        <f>ROUND(SUM(N57:N62),2)</f>
        <v>0</v>
      </c>
      <c r="O56" s="72"/>
      <c r="P56" s="72">
        <f>ROUND(SUM(P57:P62),2)</f>
        <v>0</v>
      </c>
      <c r="Q56" s="72"/>
      <c r="R56" s="72">
        <f>ROUND(SUM(R57:R62),2)</f>
        <v>0</v>
      </c>
      <c r="S56" s="72"/>
      <c r="T56" s="72">
        <f>ROUND(SUM(T57:T62),2)</f>
        <v>0</v>
      </c>
      <c r="U56" s="72"/>
      <c r="V56" s="72">
        <f>ROUND(SUM(V57:V62),2)</f>
        <v>0</v>
      </c>
      <c r="W56" s="72"/>
      <c r="X56" s="72">
        <f>ROUND(SUM(X57:X62),2)</f>
        <v>0</v>
      </c>
      <c r="Y56" s="72">
        <f t="shared" si="56"/>
        <v>-7924.98</v>
      </c>
      <c r="Z56" s="72">
        <f>ROUND(SUM(Z57:Z62),2)</f>
        <v>0</v>
      </c>
      <c r="AA56" s="82"/>
      <c r="AB56" s="72">
        <f>ROUND(SUM(AB57:AB62),2)</f>
        <v>0</v>
      </c>
      <c r="AC56" s="82"/>
      <c r="AD56" s="72">
        <f>ROUND(SUM(AD57:AD62),2)</f>
        <v>1300</v>
      </c>
      <c r="AE56" s="72"/>
      <c r="AF56" s="72">
        <f>ROUND(SUM(AF57:AF62),2)</f>
        <v>0</v>
      </c>
      <c r="AG56" s="72"/>
      <c r="AH56" s="72">
        <f>ROUND(SUM(AH57:AH62),2)</f>
        <v>0</v>
      </c>
      <c r="AI56" s="72"/>
      <c r="AJ56" s="72">
        <f>ROUND(SUM(AJ57:AJ62),2)</f>
        <v>0</v>
      </c>
      <c r="AK56" s="72"/>
      <c r="AL56" s="72">
        <f>ROUND(SUM(AL57:AL62),2)</f>
        <v>0</v>
      </c>
      <c r="AM56" s="72"/>
      <c r="AN56" s="72">
        <f>ROUND(SUM(AN57:AN62),2)</f>
        <v>0</v>
      </c>
      <c r="AO56" s="72"/>
      <c r="AP56" s="72">
        <f>ROUND(SUM(AP57:AP62),2)</f>
        <v>0</v>
      </c>
      <c r="AQ56" s="72"/>
      <c r="AR56" s="72">
        <f>ROUND(SUM(AR57:AR62),2)</f>
        <v>0</v>
      </c>
      <c r="AS56" s="72"/>
      <c r="AT56" s="72">
        <f>ROUND(SUM(AT57:AT62),2)</f>
        <v>0</v>
      </c>
      <c r="AU56" s="72"/>
      <c r="AV56" s="72">
        <f t="shared" si="57"/>
        <v>1300</v>
      </c>
      <c r="AW56" s="72">
        <f>ROUND(SUM(AW57:AW62),2)</f>
        <v>0</v>
      </c>
      <c r="AX56" s="82"/>
      <c r="AY56" s="72">
        <f>ROUND(SUM(AY57:AY62),2)</f>
        <v>0</v>
      </c>
      <c r="AZ56" s="72"/>
      <c r="BA56" s="72">
        <f>ROUND(SUM(BA57:BA62),2)</f>
        <v>-23.97</v>
      </c>
      <c r="BB56" s="72"/>
      <c r="BC56" s="72">
        <f>ROUND(SUM(BC57:BC62),2)</f>
        <v>-17066</v>
      </c>
      <c r="BD56" s="72"/>
      <c r="BE56" s="72">
        <f>ROUND(SUM(BE57:BE62),2)</f>
        <v>0</v>
      </c>
      <c r="BF56" s="72"/>
      <c r="BG56" s="72">
        <f>ROUND(SUM(BG57:BG62),2)</f>
        <v>0</v>
      </c>
      <c r="BH56" s="72"/>
      <c r="BI56" s="72">
        <f>ROUND(SUM(BI57:BI62),2)</f>
        <v>0</v>
      </c>
      <c r="BJ56" s="72"/>
      <c r="BK56" s="72">
        <f>ROUND(SUM(BK57:BK62),2)</f>
        <v>0</v>
      </c>
      <c r="BL56" s="72"/>
      <c r="BM56" s="72">
        <f>ROUND(SUM(BM57:BM62),2)</f>
        <v>0</v>
      </c>
      <c r="BN56" s="72"/>
      <c r="BO56" s="72">
        <f>ROUND(SUM(BO57:BO62),2)</f>
        <v>0</v>
      </c>
      <c r="BP56" s="82"/>
      <c r="BQ56" s="72">
        <f t="shared" si="58"/>
        <v>-17089.97</v>
      </c>
      <c r="BR56" s="72">
        <f>ROUND(SUM(BR57:BR62),2)</f>
        <v>0</v>
      </c>
      <c r="BS56" s="82"/>
      <c r="BT56" s="72">
        <f>ROUND(SUM(BT57:BT62),2)</f>
        <v>0</v>
      </c>
      <c r="BU56" s="72"/>
      <c r="BV56" s="72">
        <f>ROUND(SUM(BV57:BV62),2)</f>
        <v>0</v>
      </c>
      <c r="BW56" s="72"/>
      <c r="BX56" s="72">
        <f>ROUND(SUM(BX57:BX62),2)</f>
        <v>0</v>
      </c>
      <c r="BY56" s="72"/>
      <c r="BZ56" s="72">
        <f>ROUND(SUM(BZ57:BZ62),2)</f>
        <v>0</v>
      </c>
      <c r="CA56" s="72"/>
      <c r="CB56" s="72">
        <f>ROUND(SUM(CB57:CB62),2)</f>
        <v>0</v>
      </c>
      <c r="CC56" s="72"/>
      <c r="CD56" s="72">
        <f>ROUND(SUM(CD57:CD62),2)</f>
        <v>0</v>
      </c>
      <c r="CE56" s="72"/>
      <c r="CF56" s="72">
        <f>ROUND(SUM(CF57:CF62),2)</f>
        <v>0</v>
      </c>
      <c r="CG56" s="72"/>
      <c r="CH56" s="72">
        <f>ROUND(SUM(CH57:CH62),2)</f>
        <v>0</v>
      </c>
      <c r="CI56" s="72"/>
      <c r="CJ56" s="72">
        <f>ROUND(SUM(CJ57:CJ62),2)</f>
        <v>0</v>
      </c>
      <c r="CK56" s="82"/>
      <c r="CL56" s="72">
        <f t="shared" si="59"/>
        <v>0</v>
      </c>
      <c r="CM56" s="72">
        <f>ROUND(SUM(CM57:CM62),2)</f>
        <v>0</v>
      </c>
      <c r="CN56" s="82"/>
      <c r="CO56" s="72">
        <f>ROUND(SUM(CO57:CO62),2)</f>
        <v>0</v>
      </c>
      <c r="CP56" s="72"/>
      <c r="CQ56" s="72">
        <f>ROUND(SUM(CQ57:CQ62),2)</f>
        <v>-9707.08</v>
      </c>
      <c r="CR56" s="72"/>
      <c r="CS56" s="72">
        <f>ROUND(SUM(CS57:CS62),2)</f>
        <v>0</v>
      </c>
      <c r="CT56" s="72"/>
      <c r="CU56" s="72">
        <f>ROUND(SUM(CU57:CU62),2)</f>
        <v>-14994.5</v>
      </c>
      <c r="CV56" s="72"/>
      <c r="CW56" s="72">
        <f>ROUND(SUM(CW57:CW62),2)</f>
        <v>0</v>
      </c>
      <c r="CX56" s="72"/>
      <c r="CY56" s="72">
        <f>ROUND(SUM(CY57:CY62),2)</f>
        <v>0</v>
      </c>
      <c r="CZ56" s="72"/>
      <c r="DA56" s="72">
        <f>ROUND(SUM(DA57:DA62),2)</f>
        <v>0</v>
      </c>
      <c r="DB56" s="72"/>
      <c r="DC56" s="72">
        <f>ROUND(SUM(DC57:DC62),2)</f>
        <v>0</v>
      </c>
      <c r="DD56" s="72"/>
      <c r="DE56" s="72">
        <f>ROUND(SUM(DE57:DE62),2)</f>
        <v>0</v>
      </c>
      <c r="DF56" s="82"/>
      <c r="DG56" s="72">
        <f t="shared" si="60"/>
        <v>-24701.58</v>
      </c>
      <c r="DH56" s="72">
        <f>ROUND(SUM(DH57:DH62),2)</f>
        <v>0</v>
      </c>
      <c r="DI56" s="82"/>
      <c r="DJ56" s="72">
        <f>ROUND(SUM(DJ57:DJ62),2)</f>
        <v>0</v>
      </c>
      <c r="DK56" s="72"/>
      <c r="DL56" s="72">
        <f>ROUND(SUM(DL57:DL62),2)</f>
        <v>-10.11</v>
      </c>
      <c r="DM56" s="72"/>
      <c r="DN56" s="72">
        <f>ROUND(SUM(DN57:DN62),2)</f>
        <v>0</v>
      </c>
      <c r="DO56" s="72"/>
      <c r="DP56" s="72">
        <f>ROUND(SUM(DP57:DP62),2)</f>
        <v>0</v>
      </c>
      <c r="DQ56" s="72"/>
      <c r="DR56" s="72">
        <f>ROUND(SUM(DR57:DR62),2)</f>
        <v>0</v>
      </c>
      <c r="DS56" s="72"/>
      <c r="DT56" s="72">
        <f>ROUND(SUM(DT57:DT62),2)</f>
        <v>0</v>
      </c>
      <c r="DU56" s="72"/>
      <c r="DV56" s="72">
        <f>ROUND(SUM(DV57:DV62),2)</f>
        <v>0</v>
      </c>
      <c r="DW56" s="72"/>
      <c r="DX56" s="72">
        <f>ROUND(SUM(DX57:DX62),2)</f>
        <v>0</v>
      </c>
      <c r="DY56" s="82"/>
      <c r="DZ56" s="72">
        <f>ROUND(SUM(DZ57:DZ62),2)</f>
        <v>0</v>
      </c>
      <c r="EA56" s="72"/>
      <c r="EB56" s="72">
        <f>ROUND(SUM(EB57:EB62),2)</f>
        <v>0</v>
      </c>
      <c r="EC56" s="72"/>
      <c r="ED56" s="72">
        <f t="shared" si="61"/>
        <v>-10.11</v>
      </c>
      <c r="EE56" s="72">
        <f>ROUND(SUM(EE57:EE62),2)</f>
        <v>0</v>
      </c>
      <c r="EF56" s="82"/>
      <c r="EG56" s="72">
        <f>ROUND(SUM(EG57:EG62),2)</f>
        <v>0</v>
      </c>
      <c r="EH56" s="72"/>
      <c r="EI56" s="72">
        <f>ROUND(SUM(EI57:EI62),2)</f>
        <v>-11193.49</v>
      </c>
      <c r="EJ56" s="72"/>
      <c r="EK56" s="72">
        <f>ROUND(SUM(EK57:EK62),2)</f>
        <v>0</v>
      </c>
      <c r="EL56" s="72"/>
      <c r="EM56" s="72">
        <f>ROUND(SUM(EM57:EM62),2)</f>
        <v>-500</v>
      </c>
      <c r="EN56" s="72"/>
      <c r="EO56" s="72">
        <f>ROUND(SUM(EO57:EO62),2)</f>
        <v>0</v>
      </c>
      <c r="EP56" s="72"/>
      <c r="EQ56" s="72">
        <f>ROUND(SUM(EQ57:EQ62),2)</f>
        <v>0</v>
      </c>
      <c r="ER56" s="72"/>
      <c r="ES56" s="72">
        <f>ROUND(SUM(ES57:ES62),2)</f>
        <v>0</v>
      </c>
      <c r="ET56" s="72"/>
      <c r="EU56" s="72">
        <f>ROUND(SUM(EU57:EU62),2)</f>
        <v>0</v>
      </c>
      <c r="EV56" s="72"/>
      <c r="EW56" s="72">
        <f>ROUND(SUM(EW57:EW62),2)</f>
        <v>0</v>
      </c>
      <c r="EX56" s="72"/>
      <c r="EY56" s="72">
        <f>ROUND(SUM(EY57:EY62),2)</f>
        <v>0</v>
      </c>
      <c r="EZ56" s="72">
        <f t="shared" si="62"/>
        <v>-11693.49</v>
      </c>
      <c r="FA56" s="72">
        <f>ROUND(SUM(FA57:FA62),2)</f>
        <v>0</v>
      </c>
      <c r="FB56" s="82"/>
      <c r="FC56" s="72">
        <f>ROUND(SUM(FC57:FC62),2)</f>
        <v>0</v>
      </c>
      <c r="FD56" s="82"/>
      <c r="FE56" s="72">
        <f>ROUND(SUM(FE57:FE62),2)</f>
        <v>-198.7</v>
      </c>
      <c r="FF56" s="72"/>
      <c r="FG56" s="72">
        <f>ROUND(SUM(FG57:FG62),2)</f>
        <v>0</v>
      </c>
      <c r="FH56" s="72"/>
      <c r="FI56" s="72">
        <f>ROUND(SUM(FI57:FI62),2)</f>
        <v>0</v>
      </c>
      <c r="FJ56" s="72"/>
      <c r="FK56" s="72">
        <f>ROUND(SUM(FK57:FK62),2)</f>
        <v>0</v>
      </c>
      <c r="FL56" s="72"/>
      <c r="FM56" s="72">
        <f>ROUND(SUM(FM57:FM62),2)</f>
        <v>0</v>
      </c>
      <c r="FN56" s="72"/>
      <c r="FO56" s="72">
        <f>ROUND(SUM(FO57:FO62),2)</f>
        <v>0</v>
      </c>
      <c r="FP56" s="72"/>
      <c r="FQ56" s="72">
        <f>ROUND(SUM(FQ57:FQ62),2)</f>
        <v>0</v>
      </c>
      <c r="FR56" s="72"/>
      <c r="FS56" s="72">
        <f>ROUND(SUM(FS57:FS62),2)</f>
        <v>-9761.08</v>
      </c>
      <c r="FT56" s="72"/>
      <c r="FU56" s="72">
        <f>ROUND(SUM(FU57:FU62),2)</f>
        <v>0</v>
      </c>
      <c r="FV56" s="72">
        <f t="shared" si="63"/>
        <v>-9959.7800000000007</v>
      </c>
      <c r="FW56" s="72">
        <f>ROUND(SUM(FW57:FW62),2)</f>
        <v>0</v>
      </c>
      <c r="FX56" s="82"/>
      <c r="FY56" s="72">
        <f>ROUND(SUM(FY57:FY62),2)</f>
        <v>0</v>
      </c>
      <c r="FZ56" s="72"/>
      <c r="GA56" s="72">
        <f>ROUND(SUM(GA57:GA62),2)</f>
        <v>-2011.6</v>
      </c>
      <c r="GB56" s="72"/>
      <c r="GC56" s="72">
        <f>ROUND(SUM(GC57:GC62),2)</f>
        <v>0</v>
      </c>
      <c r="GD56" s="72"/>
      <c r="GE56" s="72">
        <f>ROUND(SUM(GE57:GE62),2)</f>
        <v>-107.43</v>
      </c>
      <c r="GF56" s="72"/>
      <c r="GG56" s="72">
        <f>ROUND(SUM(GG57:GG62),2)</f>
        <v>0</v>
      </c>
      <c r="GH56" s="72"/>
      <c r="GI56" s="72">
        <f>ROUND(SUM(GI57:GI62),2)</f>
        <v>0</v>
      </c>
      <c r="GJ56" s="72"/>
      <c r="GK56" s="72">
        <f>ROUND(SUM(GK57:GK62),2)</f>
        <v>0</v>
      </c>
      <c r="GL56" s="72"/>
      <c r="GM56" s="72">
        <f>ROUND(SUM(GM57:GM62),2)</f>
        <v>0</v>
      </c>
      <c r="GN56" s="72"/>
      <c r="GO56" s="72">
        <f>ROUND(SUM(GO57:GO62),2)</f>
        <v>-1875.66</v>
      </c>
      <c r="GP56" s="72"/>
      <c r="GQ56" s="72">
        <f>ROUND(SUM(GQ57:GQ62),2)</f>
        <v>0</v>
      </c>
      <c r="GR56" s="82"/>
      <c r="GS56" s="72">
        <f t="shared" si="64"/>
        <v>-3994.6899999999996</v>
      </c>
      <c r="GT56" s="72">
        <f>ROUND(SUM(GT57:GT62),2)</f>
        <v>0</v>
      </c>
      <c r="GU56" s="82"/>
      <c r="GV56" s="72">
        <f>ROUND(SUM(GV57:GV62),2)</f>
        <v>0</v>
      </c>
      <c r="GW56" s="82"/>
      <c r="GX56" s="72">
        <f>ROUND(SUM(GX57:GX62),2)</f>
        <v>-302.64</v>
      </c>
      <c r="GY56" s="72"/>
      <c r="GZ56" s="72">
        <f>ROUND(SUM(GZ57:GZ62),2)</f>
        <v>0</v>
      </c>
      <c r="HA56" s="72"/>
      <c r="HB56" s="72">
        <f>ROUND(SUM(HB57:HB62),2)</f>
        <v>-42785.78</v>
      </c>
      <c r="HC56" s="72"/>
      <c r="HD56" s="72">
        <f>ROUND(SUM(HD57:HD62),2)</f>
        <v>0</v>
      </c>
      <c r="HE56" s="72"/>
      <c r="HF56" s="72">
        <f>ROUND(SUM(HF57:HF62),2)</f>
        <v>0</v>
      </c>
      <c r="HG56" s="72"/>
      <c r="HH56" s="72">
        <f>ROUND(SUM(HH57:HH62),2)</f>
        <v>0</v>
      </c>
      <c r="HI56" s="72"/>
      <c r="HJ56" s="72">
        <f>ROUND(SUM(HJ57:HJ62),2)</f>
        <v>0</v>
      </c>
      <c r="HK56" s="72"/>
      <c r="HL56" s="72">
        <f>ROUND(SUM(HL57:HL62),2)</f>
        <v>0</v>
      </c>
      <c r="HM56" s="72"/>
      <c r="HN56" s="72">
        <f>ROUND(SUM(HN57:HN62),2)</f>
        <v>0</v>
      </c>
      <c r="HO56" s="82"/>
      <c r="HP56" s="72">
        <f t="shared" si="65"/>
        <v>-43088.42</v>
      </c>
      <c r="HQ56" s="72">
        <f>ROUND(SUM(HQ57:HQ62),2)</f>
        <v>0</v>
      </c>
      <c r="HR56" s="82"/>
      <c r="HS56" s="72">
        <f>ROUND(SUM(HS57:HS62),2)</f>
        <v>0</v>
      </c>
      <c r="HT56" s="82"/>
      <c r="HU56" s="72">
        <f>ROUND(SUM(HU57:HU62),2)</f>
        <v>-19727.27</v>
      </c>
      <c r="HV56" s="72"/>
      <c r="HW56" s="72">
        <f>ROUND(SUM(HW57:HW62),2)</f>
        <v>0</v>
      </c>
      <c r="HX56" s="72"/>
      <c r="HY56" s="72">
        <f>ROUND(SUM(HY57:HY62),2)</f>
        <v>0</v>
      </c>
      <c r="HZ56" s="72"/>
      <c r="IA56" s="72">
        <f>ROUND(SUM(IA57:IA62),2)</f>
        <v>-1918.17</v>
      </c>
      <c r="IB56" s="72"/>
      <c r="IC56" s="72">
        <f>ROUND(SUM(IC57:IC62),2)</f>
        <v>0</v>
      </c>
      <c r="ID56" s="72"/>
      <c r="IE56" s="72">
        <f>ROUND(SUM(IE57:IE62),2)</f>
        <v>0</v>
      </c>
      <c r="IF56" s="72"/>
      <c r="IG56" s="72">
        <f>ROUND(SUM(IG57:IG62),2)</f>
        <v>0</v>
      </c>
      <c r="IH56" s="72"/>
      <c r="II56" s="72">
        <f>ROUND(SUM(II57:II62),2)</f>
        <v>0</v>
      </c>
      <c r="IJ56" s="72"/>
      <c r="IK56" s="72">
        <f>ROUND(SUM(IK57:IK62),2)</f>
        <v>0</v>
      </c>
      <c r="IL56" s="72"/>
      <c r="IM56" s="72">
        <f>ROUND(SUM(IM57:IM62),2)</f>
        <v>0</v>
      </c>
      <c r="IN56" s="72"/>
      <c r="IO56" s="72">
        <f t="shared" si="66"/>
        <v>-21645.440000000002</v>
      </c>
      <c r="IP56" s="72">
        <f>ROUND(SUM(IP57:IP62),2)</f>
        <v>0</v>
      </c>
      <c r="IQ56" s="82"/>
      <c r="IR56" s="72">
        <f>ROUND(SUM(IR57:IR62),2)</f>
        <v>0</v>
      </c>
      <c r="IS56" s="82"/>
      <c r="IT56" s="72">
        <f>ROUND(SUM(IT57:IT62),2)</f>
        <v>-4002.45</v>
      </c>
      <c r="IU56" s="72"/>
      <c r="IV56" s="72">
        <f>ROUND(SUM(IV57:IV62),2)</f>
        <v>0</v>
      </c>
      <c r="IW56" s="72"/>
      <c r="IX56" s="72">
        <f>ROUND(SUM(IX57:IX62),2)</f>
        <v>0</v>
      </c>
      <c r="IY56" s="72"/>
      <c r="IZ56" s="72">
        <f>ROUND(SUM(IZ57:IZ62),2)</f>
        <v>-54965</v>
      </c>
      <c r="JA56" s="72"/>
      <c r="JB56" s="72">
        <f>ROUND(SUM(JB57:JB62),2)</f>
        <v>0</v>
      </c>
      <c r="JC56" s="72"/>
      <c r="JD56" s="72">
        <f>ROUND(SUM(JD57:JD62),2)</f>
        <v>0</v>
      </c>
      <c r="JE56" s="72"/>
      <c r="JF56" s="72">
        <f>ROUND(SUM(JF57:JF62),2)</f>
        <v>0</v>
      </c>
      <c r="JG56" s="72"/>
      <c r="JH56" s="72">
        <f>ROUND(SUM(JH57:JH62),2)</f>
        <v>0</v>
      </c>
      <c r="JI56" s="72"/>
      <c r="JJ56" s="72">
        <f>ROUND(SUM(JJ57:JJ62),2)</f>
        <v>0</v>
      </c>
      <c r="JK56" s="72"/>
      <c r="JL56" s="72">
        <f>ROUND(SUM(JL57:JL62),2)</f>
        <v>0</v>
      </c>
      <c r="JM56" s="72"/>
      <c r="JN56" s="72">
        <f t="shared" si="67"/>
        <v>-58967.45</v>
      </c>
      <c r="JO56" s="72">
        <f>ROUND(SUM(JO57:JO62),2)</f>
        <v>0</v>
      </c>
      <c r="JP56" s="72"/>
      <c r="JQ56" s="72">
        <f>ROUND(SUM(JQ57:JQ62),2)</f>
        <v>0</v>
      </c>
      <c r="JR56" s="72"/>
      <c r="JS56" s="72">
        <f>ROUND(SUM(JS57:JS62),2)</f>
        <v>0</v>
      </c>
      <c r="JT56" s="72"/>
      <c r="JU56" s="72">
        <f>SUM(JT57:JU62)</f>
        <v>0</v>
      </c>
      <c r="JV56" s="72"/>
      <c r="JW56" s="72">
        <f t="shared" si="25"/>
        <v>0</v>
      </c>
      <c r="JX56" s="72"/>
      <c r="JY56" s="72">
        <f>ROUND(SUM(JY57:JY62),2)</f>
        <v>0</v>
      </c>
      <c r="JZ56" s="82"/>
      <c r="KA56" s="72">
        <f>ROUND(SUM(KA57:KA62),2)</f>
        <v>0</v>
      </c>
      <c r="KB56" s="82"/>
      <c r="KC56" s="72">
        <f>ROUND(SUM(KC57:KC62),2)</f>
        <v>-53802.29</v>
      </c>
      <c r="KD56" s="72"/>
      <c r="KE56" s="72">
        <f>ROUND(SUM(KE57:KE62),2)</f>
        <v>-17066</v>
      </c>
      <c r="KF56" s="72"/>
      <c r="KG56" s="72">
        <f>ROUND(SUM(KG57:KG62),2)</f>
        <v>-115270.88</v>
      </c>
      <c r="KH56" s="72"/>
      <c r="KI56" s="72">
        <f>SUM(KI57:KI62)</f>
        <v>0</v>
      </c>
      <c r="KJ56" s="72"/>
      <c r="KK56" s="72">
        <f>SUM(KK57:KK62)</f>
        <v>0</v>
      </c>
      <c r="KL56" s="72"/>
      <c r="KM56" s="72">
        <f>SUM(KM57:KM62)</f>
        <v>0</v>
      </c>
      <c r="KN56" s="72"/>
      <c r="KO56" s="72">
        <f>SUM(KL57:KO62)</f>
        <v>-11636.74</v>
      </c>
      <c r="KP56" s="72"/>
      <c r="KQ56" s="72">
        <f t="shared" si="68"/>
        <v>-197775.91</v>
      </c>
      <c r="KR56" s="9"/>
      <c r="KS56" s="72">
        <v>-98360.66</v>
      </c>
      <c r="KT56" s="23"/>
      <c r="KU56" s="23"/>
      <c r="KV56" s="14"/>
    </row>
    <row r="57" spans="1:308" x14ac:dyDescent="0.2">
      <c r="A57" s="74">
        <v>9</v>
      </c>
      <c r="B57" s="40" t="s">
        <v>136</v>
      </c>
      <c r="C57" s="11" t="s">
        <v>120</v>
      </c>
      <c r="E57" s="19"/>
      <c r="F57" s="9">
        <v>0</v>
      </c>
      <c r="G57" s="19"/>
      <c r="H57" s="9">
        <v>0</v>
      </c>
      <c r="I57" s="19"/>
      <c r="J57" s="9">
        <v>0</v>
      </c>
      <c r="K57" s="9"/>
      <c r="L57" s="9">
        <v>0</v>
      </c>
      <c r="M57" s="9"/>
      <c r="N57" s="9">
        <v>0</v>
      </c>
      <c r="O57" s="9"/>
      <c r="P57" s="9">
        <v>0</v>
      </c>
      <c r="Q57" s="9"/>
      <c r="R57" s="9">
        <v>0</v>
      </c>
      <c r="S57" s="9"/>
      <c r="T57" s="9">
        <v>0</v>
      </c>
      <c r="U57" s="9"/>
      <c r="V57" s="9">
        <v>0</v>
      </c>
      <c r="W57" s="9"/>
      <c r="X57" s="9">
        <v>0</v>
      </c>
      <c r="Y57" s="31">
        <f t="shared" si="56"/>
        <v>0</v>
      </c>
      <c r="Z57" s="9">
        <v>0</v>
      </c>
      <c r="AA57" s="19"/>
      <c r="AB57" s="9">
        <v>0</v>
      </c>
      <c r="AC57" s="19"/>
      <c r="AD57" s="9">
        <v>0</v>
      </c>
      <c r="AE57" s="9"/>
      <c r="AF57" s="9">
        <v>0</v>
      </c>
      <c r="AG57" s="9"/>
      <c r="AH57" s="9">
        <v>0</v>
      </c>
      <c r="AI57" s="9"/>
      <c r="AJ57" s="9">
        <v>0</v>
      </c>
      <c r="AK57" s="9"/>
      <c r="AL57" s="9">
        <v>0</v>
      </c>
      <c r="AM57" s="9"/>
      <c r="AN57" s="9">
        <v>0</v>
      </c>
      <c r="AO57" s="9"/>
      <c r="AP57" s="9">
        <v>0</v>
      </c>
      <c r="AQ57" s="9"/>
      <c r="AR57" s="9">
        <v>0</v>
      </c>
      <c r="AS57" s="9"/>
      <c r="AT57" s="9">
        <v>0</v>
      </c>
      <c r="AU57" s="9"/>
      <c r="AV57" s="31">
        <f t="shared" si="57"/>
        <v>0</v>
      </c>
      <c r="AW57" s="9">
        <v>0</v>
      </c>
      <c r="AX57" s="19"/>
      <c r="AY57" s="9">
        <v>0</v>
      </c>
      <c r="AZ57" s="9"/>
      <c r="BA57" s="9">
        <v>0</v>
      </c>
      <c r="BB57" s="9"/>
      <c r="BC57" s="9">
        <v>0</v>
      </c>
      <c r="BD57" s="9"/>
      <c r="BE57" s="9">
        <v>0</v>
      </c>
      <c r="BF57" s="9"/>
      <c r="BG57" s="9">
        <v>0</v>
      </c>
      <c r="BH57" s="9"/>
      <c r="BI57" s="9">
        <v>0</v>
      </c>
      <c r="BJ57" s="9"/>
      <c r="BK57" s="9">
        <v>0</v>
      </c>
      <c r="BL57" s="9"/>
      <c r="BM57" s="9">
        <v>0</v>
      </c>
      <c r="BN57" s="9"/>
      <c r="BO57" s="9">
        <v>0</v>
      </c>
      <c r="BP57" s="19"/>
      <c r="BQ57" s="31">
        <f t="shared" si="58"/>
        <v>0</v>
      </c>
      <c r="BR57" s="9">
        <v>0</v>
      </c>
      <c r="BS57" s="19"/>
      <c r="BT57" s="9">
        <v>0</v>
      </c>
      <c r="BU57" s="9"/>
      <c r="BV57" s="9">
        <v>0</v>
      </c>
      <c r="BW57" s="9"/>
      <c r="BX57" s="9">
        <v>0</v>
      </c>
      <c r="BY57" s="9"/>
      <c r="BZ57" s="9">
        <v>0</v>
      </c>
      <c r="CA57" s="9"/>
      <c r="CB57" s="9">
        <v>0</v>
      </c>
      <c r="CC57" s="9"/>
      <c r="CD57" s="9">
        <v>0</v>
      </c>
      <c r="CE57" s="9"/>
      <c r="CF57" s="9">
        <v>0</v>
      </c>
      <c r="CG57" s="9"/>
      <c r="CH57" s="9">
        <v>0</v>
      </c>
      <c r="CI57" s="9"/>
      <c r="CJ57" s="9">
        <v>0</v>
      </c>
      <c r="CK57" s="19"/>
      <c r="CL57" s="31">
        <f t="shared" si="59"/>
        <v>0</v>
      </c>
      <c r="CM57" s="9">
        <v>0</v>
      </c>
      <c r="CN57" s="19"/>
      <c r="CO57" s="9">
        <v>0</v>
      </c>
      <c r="CP57" s="9"/>
      <c r="CQ57" s="9">
        <v>-9620</v>
      </c>
      <c r="CR57" s="9"/>
      <c r="CS57" s="9">
        <v>0</v>
      </c>
      <c r="CT57" s="9"/>
      <c r="CU57" s="9">
        <v>0</v>
      </c>
      <c r="CV57" s="9"/>
      <c r="CW57" s="9">
        <v>0</v>
      </c>
      <c r="CX57" s="9"/>
      <c r="CY57" s="9">
        <v>0</v>
      </c>
      <c r="CZ57" s="9"/>
      <c r="DA57" s="9">
        <v>0</v>
      </c>
      <c r="DB57" s="9"/>
      <c r="DC57" s="9">
        <v>0</v>
      </c>
      <c r="DD57" s="9"/>
      <c r="DE57" s="9">
        <v>0</v>
      </c>
      <c r="DF57" s="19"/>
      <c r="DG57" s="31">
        <f t="shared" si="60"/>
        <v>-9620</v>
      </c>
      <c r="DH57" s="9">
        <v>0</v>
      </c>
      <c r="DI57" s="19"/>
      <c r="DJ57" s="9">
        <v>0</v>
      </c>
      <c r="DK57" s="9"/>
      <c r="DL57" s="9">
        <v>0</v>
      </c>
      <c r="DM57" s="9"/>
      <c r="DN57" s="9">
        <v>0</v>
      </c>
      <c r="DO57" s="9"/>
      <c r="DP57" s="9">
        <v>0</v>
      </c>
      <c r="DQ57" s="9"/>
      <c r="DR57" s="9">
        <v>0</v>
      </c>
      <c r="DS57" s="9"/>
      <c r="DT57" s="9">
        <v>0</v>
      </c>
      <c r="DU57" s="9"/>
      <c r="DV57" s="9">
        <v>0</v>
      </c>
      <c r="DW57" s="9"/>
      <c r="DX57" s="9">
        <v>0</v>
      </c>
      <c r="DY57" s="19"/>
      <c r="DZ57" s="9">
        <v>0</v>
      </c>
      <c r="EA57" s="9"/>
      <c r="EB57" s="9">
        <v>0</v>
      </c>
      <c r="EC57" s="9"/>
      <c r="ED57" s="31">
        <f t="shared" si="61"/>
        <v>0</v>
      </c>
      <c r="EE57" s="9">
        <v>0</v>
      </c>
      <c r="EF57" s="19"/>
      <c r="EG57" s="9">
        <v>0</v>
      </c>
      <c r="EH57" s="9"/>
      <c r="EI57" s="9">
        <v>-10980</v>
      </c>
      <c r="EJ57" s="9"/>
      <c r="EK57" s="9">
        <v>0</v>
      </c>
      <c r="EL57" s="9"/>
      <c r="EM57" s="9">
        <v>-500</v>
      </c>
      <c r="EN57" s="9"/>
      <c r="EO57" s="9">
        <v>0</v>
      </c>
      <c r="EP57" s="9"/>
      <c r="EQ57" s="9">
        <v>0</v>
      </c>
      <c r="ER57" s="9"/>
      <c r="ES57" s="9">
        <v>0</v>
      </c>
      <c r="ET57" s="9"/>
      <c r="EU57" s="9">
        <v>0</v>
      </c>
      <c r="EV57" s="9"/>
      <c r="EW57" s="9">
        <v>0</v>
      </c>
      <c r="EX57" s="9"/>
      <c r="EY57" s="9">
        <v>0</v>
      </c>
      <c r="EZ57" s="31">
        <f t="shared" si="62"/>
        <v>-11480</v>
      </c>
      <c r="FA57" s="9">
        <v>0</v>
      </c>
      <c r="FB57" s="19"/>
      <c r="FC57" s="9">
        <v>0</v>
      </c>
      <c r="FD57" s="19"/>
      <c r="FE57" s="9">
        <v>0</v>
      </c>
      <c r="FF57" s="9"/>
      <c r="FG57" s="9">
        <v>0</v>
      </c>
      <c r="FH57" s="9"/>
      <c r="FI57" s="9">
        <v>0</v>
      </c>
      <c r="FJ57" s="9"/>
      <c r="FK57" s="9">
        <v>0</v>
      </c>
      <c r="FL57" s="9"/>
      <c r="FM57" s="9">
        <v>0</v>
      </c>
      <c r="FN57" s="9"/>
      <c r="FO57" s="9">
        <v>0</v>
      </c>
      <c r="FP57" s="9"/>
      <c r="FQ57" s="9">
        <v>0</v>
      </c>
      <c r="FR57" s="9"/>
      <c r="FS57" s="9">
        <v>-9761.08</v>
      </c>
      <c r="FT57" s="9"/>
      <c r="FU57" s="9">
        <v>0</v>
      </c>
      <c r="FV57" s="31">
        <f t="shared" si="63"/>
        <v>-9761.08</v>
      </c>
      <c r="FW57" s="9">
        <v>0</v>
      </c>
      <c r="FX57" s="19"/>
      <c r="FY57" s="9">
        <v>0</v>
      </c>
      <c r="FZ57" s="9"/>
      <c r="GA57" s="9">
        <v>0</v>
      </c>
      <c r="GB57" s="9"/>
      <c r="GC57" s="9">
        <v>0</v>
      </c>
      <c r="GD57" s="9"/>
      <c r="GE57" s="9">
        <v>0</v>
      </c>
      <c r="GF57" s="9"/>
      <c r="GG57" s="9">
        <v>0</v>
      </c>
      <c r="GH57" s="9"/>
      <c r="GI57" s="9">
        <v>0</v>
      </c>
      <c r="GJ57" s="9"/>
      <c r="GK57" s="9">
        <v>0</v>
      </c>
      <c r="GL57" s="9"/>
      <c r="GM57" s="9">
        <v>0</v>
      </c>
      <c r="GN57" s="9"/>
      <c r="GO57" s="9">
        <v>-1875.66</v>
      </c>
      <c r="GP57" s="9"/>
      <c r="GQ57" s="9">
        <v>0</v>
      </c>
      <c r="GR57" s="19"/>
      <c r="GS57" s="31">
        <f t="shared" si="64"/>
        <v>-1875.66</v>
      </c>
      <c r="GT57" s="9">
        <v>0</v>
      </c>
      <c r="GU57" s="19"/>
      <c r="GV57" s="9">
        <v>0</v>
      </c>
      <c r="GW57" s="19"/>
      <c r="GX57" s="9">
        <v>0</v>
      </c>
      <c r="GY57" s="9"/>
      <c r="GZ57" s="9">
        <v>0</v>
      </c>
      <c r="HA57" s="9"/>
      <c r="HB57" s="9">
        <v>-3675</v>
      </c>
      <c r="HC57" s="9"/>
      <c r="HD57" s="9">
        <v>0</v>
      </c>
      <c r="HE57" s="9"/>
      <c r="HF57" s="9">
        <v>0</v>
      </c>
      <c r="HG57" s="9"/>
      <c r="HH57" s="9">
        <v>0</v>
      </c>
      <c r="HI57" s="9"/>
      <c r="HJ57" s="9">
        <v>0</v>
      </c>
      <c r="HK57" s="9"/>
      <c r="HL57" s="9">
        <v>0</v>
      </c>
      <c r="HM57" s="9"/>
      <c r="HN57" s="9">
        <v>0</v>
      </c>
      <c r="HO57" s="19"/>
      <c r="HP57" s="31">
        <f t="shared" si="65"/>
        <v>-3675</v>
      </c>
      <c r="HQ57" s="9">
        <v>0</v>
      </c>
      <c r="HR57" s="19"/>
      <c r="HS57" s="9">
        <v>0</v>
      </c>
      <c r="HT57" s="19"/>
      <c r="HU57" s="9">
        <v>-1600</v>
      </c>
      <c r="HV57" s="9"/>
      <c r="HW57" s="9">
        <v>0</v>
      </c>
      <c r="HX57" s="9"/>
      <c r="HY57" s="9">
        <v>0</v>
      </c>
      <c r="HZ57" s="9"/>
      <c r="IA57" s="9">
        <v>-500</v>
      </c>
      <c r="IB57" s="9"/>
      <c r="IC57" s="9">
        <v>0</v>
      </c>
      <c r="ID57" s="9"/>
      <c r="IE57" s="9">
        <v>0</v>
      </c>
      <c r="IF57" s="9"/>
      <c r="IG57" s="9">
        <v>0</v>
      </c>
      <c r="IH57" s="9"/>
      <c r="II57" s="9">
        <v>0</v>
      </c>
      <c r="IJ57" s="9"/>
      <c r="IK57" s="9">
        <v>0</v>
      </c>
      <c r="IL57" s="9"/>
      <c r="IM57" s="9">
        <v>0</v>
      </c>
      <c r="IN57" s="9"/>
      <c r="IO57" s="31">
        <f t="shared" si="66"/>
        <v>-2100</v>
      </c>
      <c r="IP57" s="9">
        <v>0</v>
      </c>
      <c r="IQ57" s="19"/>
      <c r="IR57" s="9">
        <v>0</v>
      </c>
      <c r="IS57" s="19"/>
      <c r="IT57" s="9">
        <v>0</v>
      </c>
      <c r="IU57" s="9"/>
      <c r="IV57" s="9">
        <v>0</v>
      </c>
      <c r="IW57" s="9"/>
      <c r="IX57" s="9">
        <v>0</v>
      </c>
      <c r="IY57" s="9"/>
      <c r="IZ57" s="9">
        <v>-12000</v>
      </c>
      <c r="JA57" s="9"/>
      <c r="JB57" s="9">
        <v>0</v>
      </c>
      <c r="JC57" s="9"/>
      <c r="JD57" s="9">
        <v>0</v>
      </c>
      <c r="JE57" s="9"/>
      <c r="JF57" s="9">
        <v>0</v>
      </c>
      <c r="JG57" s="9"/>
      <c r="JH57" s="9">
        <v>0</v>
      </c>
      <c r="JI57" s="9"/>
      <c r="JJ57" s="9">
        <v>0</v>
      </c>
      <c r="JK57" s="9"/>
      <c r="JL57" s="9">
        <v>0</v>
      </c>
      <c r="JM57" s="9"/>
      <c r="JN57" s="31">
        <f t="shared" si="67"/>
        <v>-12000</v>
      </c>
      <c r="JO57" s="9">
        <v>0</v>
      </c>
      <c r="JP57" s="9"/>
      <c r="JQ57" s="9">
        <f t="shared" ref="JQ57:JQ62" si="93">HW57+IV57</f>
        <v>0</v>
      </c>
      <c r="JR57" s="9"/>
      <c r="JS57" s="9">
        <f t="shared" ref="JS57:JS62" si="94">P57+AL57+CB57+CW57+DR57+FK57+GG57+HD57+IC57+JB57+EO57</f>
        <v>0</v>
      </c>
      <c r="JT57" s="9"/>
      <c r="JU57" s="9">
        <f t="shared" ref="JU57:JU62" si="95">AT57+X57+BO57+CJ57+DE57+EB57+EY57+FU57+GQ57+HN57+IM57+JL57</f>
        <v>0</v>
      </c>
      <c r="JV57" s="9"/>
      <c r="JW57" s="72">
        <f t="shared" si="25"/>
        <v>0</v>
      </c>
      <c r="JX57" s="9"/>
      <c r="JY57" s="9">
        <f t="shared" ref="JY57:JY62" si="96">F57+Z57+AW57+BR57+CM57+DH57+EE57+FA57+FW57+GT57+HQ57+IP57</f>
        <v>0</v>
      </c>
      <c r="JZ57" s="19"/>
      <c r="KA57" s="9">
        <f t="shared" ref="KA57:KA62" si="97">H57+AB57+AY57+BT57+CO57+DJ57+EG57+FC57+FY57+GV57+HS57+IR57</f>
        <v>0</v>
      </c>
      <c r="KB57" s="8"/>
      <c r="KC57" s="9">
        <f t="shared" ref="KC57:KC62" si="98">J57+AD57+BA57+BV57+CQ57+DL57+EI57+FE57+GA57+GX57+IT57+HU57</f>
        <v>-22200</v>
      </c>
      <c r="KD57" s="9"/>
      <c r="KE57" s="9">
        <f t="shared" ref="KE57:KE62" si="99">L57+AH57+BC57+BX57+CS57+DN57+EK57+FG57+GC57+GZ57+HY57+IX57</f>
        <v>0</v>
      </c>
      <c r="KF57" s="9"/>
      <c r="KG57" s="9">
        <f t="shared" ref="KG57:KG62" si="100">N57+AJ57+BZ57+CU57+DP57+EM57+FI57+GE57+HB57+IA57+IZ57</f>
        <v>-16675</v>
      </c>
      <c r="KH57" s="9"/>
      <c r="KI57" s="9">
        <f t="shared" ref="KI57:KI62" si="101">R57+AN57+BI57+CD57+CY57+DT57+EQ57+FM57+GI57+HF57+IE57+JD57</f>
        <v>0</v>
      </c>
      <c r="KJ57" s="9"/>
      <c r="KK57" s="9">
        <f t="shared" ref="KK57:KK62" si="102">DV57+ES57+FO57+GK57+HH57+IG57+JF57</f>
        <v>0</v>
      </c>
      <c r="KL57" s="9"/>
      <c r="KM57" s="9">
        <f t="shared" ref="KM57:KM62" si="103">T57+AP57+BK57+CF57+DA57+DX57+EU57+FQ57+GM57+HJ57+II57+JH57</f>
        <v>0</v>
      </c>
      <c r="KN57" s="9"/>
      <c r="KO57" s="9">
        <f t="shared" ref="KO57:KO62" si="104">AR57+V57+BM57+CH57+DC57+DZ57+EW57+FS57+GO57+HL57+IK57+JJ57</f>
        <v>-11636.74</v>
      </c>
      <c r="KP57" s="9"/>
      <c r="KQ57" s="31">
        <f t="shared" si="68"/>
        <v>-50511.74</v>
      </c>
      <c r="KR57" s="9"/>
      <c r="KS57" s="31">
        <v>-25777.3</v>
      </c>
      <c r="KT57" s="23"/>
      <c r="KU57" s="23"/>
      <c r="KV57" s="14"/>
    </row>
    <row r="58" spans="1:308" x14ac:dyDescent="0.2">
      <c r="A58" s="74">
        <v>9</v>
      </c>
      <c r="B58" s="40" t="s">
        <v>137</v>
      </c>
      <c r="C58" s="11" t="s">
        <v>106</v>
      </c>
      <c r="E58" s="19"/>
      <c r="F58" s="9">
        <v>0</v>
      </c>
      <c r="G58" s="19"/>
      <c r="H58" s="9">
        <v>0</v>
      </c>
      <c r="I58" s="19"/>
      <c r="J58" s="9">
        <v>-7924.98</v>
      </c>
      <c r="K58" s="9"/>
      <c r="L58" s="9">
        <v>0</v>
      </c>
      <c r="M58" s="9"/>
      <c r="N58" s="9">
        <v>0</v>
      </c>
      <c r="O58" s="9"/>
      <c r="P58" s="9">
        <v>0</v>
      </c>
      <c r="Q58" s="9"/>
      <c r="R58" s="9">
        <v>0</v>
      </c>
      <c r="S58" s="9"/>
      <c r="T58" s="9">
        <v>0</v>
      </c>
      <c r="U58" s="9"/>
      <c r="V58" s="9">
        <v>0</v>
      </c>
      <c r="W58" s="9"/>
      <c r="X58" s="9">
        <v>0</v>
      </c>
      <c r="Y58" s="31">
        <f t="shared" si="56"/>
        <v>-7924.98</v>
      </c>
      <c r="Z58" s="9">
        <v>0</v>
      </c>
      <c r="AA58" s="19"/>
      <c r="AB58" s="9">
        <v>0</v>
      </c>
      <c r="AC58" s="19"/>
      <c r="AD58" s="9">
        <v>1300</v>
      </c>
      <c r="AE58" s="9"/>
      <c r="AF58" s="9">
        <v>0</v>
      </c>
      <c r="AG58" s="9"/>
      <c r="AH58" s="9">
        <v>0</v>
      </c>
      <c r="AI58" s="9"/>
      <c r="AJ58" s="9">
        <v>0</v>
      </c>
      <c r="AK58" s="9"/>
      <c r="AL58" s="9">
        <v>0</v>
      </c>
      <c r="AM58" s="9"/>
      <c r="AN58" s="9">
        <v>0</v>
      </c>
      <c r="AO58" s="9"/>
      <c r="AP58" s="9">
        <v>0</v>
      </c>
      <c r="AQ58" s="9"/>
      <c r="AR58" s="9">
        <v>0</v>
      </c>
      <c r="AS58" s="9"/>
      <c r="AT58" s="9">
        <v>0</v>
      </c>
      <c r="AU58" s="9"/>
      <c r="AV58" s="31">
        <f t="shared" si="57"/>
        <v>1300</v>
      </c>
      <c r="AW58" s="9">
        <v>0</v>
      </c>
      <c r="AX58" s="19"/>
      <c r="AY58" s="9">
        <v>0</v>
      </c>
      <c r="AZ58" s="9"/>
      <c r="BA58" s="9">
        <v>-23.97</v>
      </c>
      <c r="BB58" s="9"/>
      <c r="BC58" s="9">
        <v>0</v>
      </c>
      <c r="BD58" s="9"/>
      <c r="BE58" s="9">
        <v>0</v>
      </c>
      <c r="BF58" s="9"/>
      <c r="BG58" s="9">
        <v>0</v>
      </c>
      <c r="BH58" s="9"/>
      <c r="BI58" s="9">
        <v>0</v>
      </c>
      <c r="BJ58" s="9"/>
      <c r="BK58" s="9">
        <v>0</v>
      </c>
      <c r="BL58" s="9"/>
      <c r="BM58" s="9">
        <v>0</v>
      </c>
      <c r="BN58" s="9"/>
      <c r="BO58" s="9">
        <v>0</v>
      </c>
      <c r="BP58" s="19"/>
      <c r="BQ58" s="31">
        <f t="shared" si="58"/>
        <v>-23.97</v>
      </c>
      <c r="BR58" s="9">
        <v>0</v>
      </c>
      <c r="BS58" s="19"/>
      <c r="BT58" s="9">
        <v>0</v>
      </c>
      <c r="BU58" s="9"/>
      <c r="BV58" s="9">
        <v>0</v>
      </c>
      <c r="BW58" s="9"/>
      <c r="BX58" s="9">
        <v>0</v>
      </c>
      <c r="BY58" s="9"/>
      <c r="BZ58" s="9">
        <v>0</v>
      </c>
      <c r="CA58" s="9"/>
      <c r="CB58" s="9">
        <v>0</v>
      </c>
      <c r="CC58" s="9"/>
      <c r="CD58" s="9">
        <v>0</v>
      </c>
      <c r="CE58" s="9"/>
      <c r="CF58" s="9">
        <v>0</v>
      </c>
      <c r="CG58" s="9"/>
      <c r="CH58" s="9">
        <v>0</v>
      </c>
      <c r="CI58" s="9"/>
      <c r="CJ58" s="9">
        <v>0</v>
      </c>
      <c r="CK58" s="19"/>
      <c r="CL58" s="31">
        <f t="shared" si="59"/>
        <v>0</v>
      </c>
      <c r="CM58" s="9">
        <v>0</v>
      </c>
      <c r="CN58" s="19"/>
      <c r="CO58" s="9">
        <v>0</v>
      </c>
      <c r="CP58" s="9"/>
      <c r="CQ58" s="9">
        <v>0</v>
      </c>
      <c r="CR58" s="9"/>
      <c r="CS58" s="9">
        <v>0</v>
      </c>
      <c r="CT58" s="9"/>
      <c r="CU58" s="9">
        <v>-14994.5</v>
      </c>
      <c r="CV58" s="9"/>
      <c r="CW58" s="9">
        <v>0</v>
      </c>
      <c r="CX58" s="9"/>
      <c r="CY58" s="9">
        <v>0</v>
      </c>
      <c r="CZ58" s="9"/>
      <c r="DA58" s="9">
        <v>0</v>
      </c>
      <c r="DB58" s="9"/>
      <c r="DC58" s="9">
        <v>0</v>
      </c>
      <c r="DD58" s="9"/>
      <c r="DE58" s="9">
        <v>0</v>
      </c>
      <c r="DF58" s="19"/>
      <c r="DG58" s="31">
        <f t="shared" si="60"/>
        <v>-14994.5</v>
      </c>
      <c r="DH58" s="9">
        <v>0</v>
      </c>
      <c r="DI58" s="19"/>
      <c r="DJ58" s="9">
        <v>0</v>
      </c>
      <c r="DK58" s="9"/>
      <c r="DL58" s="9">
        <v>0</v>
      </c>
      <c r="DM58" s="9"/>
      <c r="DN58" s="9">
        <v>0</v>
      </c>
      <c r="DO58" s="9"/>
      <c r="DP58" s="9">
        <v>0</v>
      </c>
      <c r="DQ58" s="9"/>
      <c r="DR58" s="9">
        <v>0</v>
      </c>
      <c r="DS58" s="9"/>
      <c r="DT58" s="9">
        <v>0</v>
      </c>
      <c r="DU58" s="9"/>
      <c r="DV58" s="9">
        <v>0</v>
      </c>
      <c r="DW58" s="9"/>
      <c r="DX58" s="9">
        <v>0</v>
      </c>
      <c r="DY58" s="19"/>
      <c r="DZ58" s="9">
        <v>0</v>
      </c>
      <c r="EA58" s="9"/>
      <c r="EB58" s="9">
        <v>0</v>
      </c>
      <c r="EC58" s="9"/>
      <c r="ED58" s="31">
        <f t="shared" si="61"/>
        <v>0</v>
      </c>
      <c r="EE58" s="9">
        <v>0</v>
      </c>
      <c r="EF58" s="19"/>
      <c r="EG58" s="9">
        <v>0</v>
      </c>
      <c r="EH58" s="9"/>
      <c r="EI58" s="9">
        <v>0</v>
      </c>
      <c r="EJ58" s="9"/>
      <c r="EK58" s="9">
        <v>0</v>
      </c>
      <c r="EL58" s="9"/>
      <c r="EM58" s="9">
        <v>0</v>
      </c>
      <c r="EN58" s="9"/>
      <c r="EO58" s="9">
        <v>0</v>
      </c>
      <c r="EP58" s="9"/>
      <c r="EQ58" s="9">
        <v>0</v>
      </c>
      <c r="ER58" s="9"/>
      <c r="ES58" s="9">
        <v>0</v>
      </c>
      <c r="ET58" s="9"/>
      <c r="EU58" s="9">
        <v>0</v>
      </c>
      <c r="EV58" s="9"/>
      <c r="EW58" s="9">
        <v>0</v>
      </c>
      <c r="EX58" s="9"/>
      <c r="EY58" s="9">
        <v>0</v>
      </c>
      <c r="EZ58" s="31">
        <f t="shared" si="62"/>
        <v>0</v>
      </c>
      <c r="FA58" s="9">
        <v>0</v>
      </c>
      <c r="FB58" s="19"/>
      <c r="FC58" s="9">
        <v>0</v>
      </c>
      <c r="FD58" s="19"/>
      <c r="FE58" s="9">
        <v>-198.7</v>
      </c>
      <c r="FF58" s="9"/>
      <c r="FG58" s="9">
        <v>0</v>
      </c>
      <c r="FH58" s="9"/>
      <c r="FI58" s="9">
        <v>0</v>
      </c>
      <c r="FJ58" s="9"/>
      <c r="FK58" s="9">
        <v>0</v>
      </c>
      <c r="FL58" s="9"/>
      <c r="FM58" s="9">
        <v>0</v>
      </c>
      <c r="FN58" s="9"/>
      <c r="FO58" s="9">
        <v>0</v>
      </c>
      <c r="FP58" s="9"/>
      <c r="FQ58" s="9">
        <v>0</v>
      </c>
      <c r="FR58" s="9"/>
      <c r="FS58" s="9">
        <v>0</v>
      </c>
      <c r="FT58" s="9"/>
      <c r="FU58" s="9">
        <v>0</v>
      </c>
      <c r="FV58" s="31">
        <f t="shared" si="63"/>
        <v>-198.7</v>
      </c>
      <c r="FW58" s="9">
        <v>0</v>
      </c>
      <c r="FX58" s="19"/>
      <c r="FY58" s="9">
        <v>0</v>
      </c>
      <c r="FZ58" s="9"/>
      <c r="GA58" s="9">
        <v>-391.6</v>
      </c>
      <c r="GB58" s="9"/>
      <c r="GC58" s="9">
        <v>0</v>
      </c>
      <c r="GD58" s="9"/>
      <c r="GE58" s="9">
        <v>-107.43</v>
      </c>
      <c r="GF58" s="9"/>
      <c r="GG58" s="9">
        <v>0</v>
      </c>
      <c r="GH58" s="9"/>
      <c r="GI58" s="9">
        <v>0</v>
      </c>
      <c r="GJ58" s="9"/>
      <c r="GK58" s="9">
        <v>0</v>
      </c>
      <c r="GL58" s="9"/>
      <c r="GM58" s="9">
        <v>0</v>
      </c>
      <c r="GN58" s="9"/>
      <c r="GO58" s="9">
        <v>0</v>
      </c>
      <c r="GP58" s="9"/>
      <c r="GQ58" s="9">
        <v>0</v>
      </c>
      <c r="GR58" s="19"/>
      <c r="GS58" s="31">
        <f t="shared" si="64"/>
        <v>-499.03000000000003</v>
      </c>
      <c r="GT58" s="9">
        <v>0</v>
      </c>
      <c r="GU58" s="19"/>
      <c r="GV58" s="9">
        <v>0</v>
      </c>
      <c r="GW58" s="19"/>
      <c r="GX58" s="9">
        <v>-302.64</v>
      </c>
      <c r="GY58" s="9"/>
      <c r="GZ58" s="9">
        <v>0</v>
      </c>
      <c r="HA58" s="9"/>
      <c r="HB58" s="9">
        <v>-37500.78</v>
      </c>
      <c r="HC58" s="9"/>
      <c r="HD58" s="9">
        <v>0</v>
      </c>
      <c r="HE58" s="9"/>
      <c r="HF58" s="9">
        <v>0</v>
      </c>
      <c r="HG58" s="9"/>
      <c r="HH58" s="9">
        <v>0</v>
      </c>
      <c r="HI58" s="9"/>
      <c r="HJ58" s="9">
        <v>0</v>
      </c>
      <c r="HK58" s="9"/>
      <c r="HL58" s="9">
        <v>0</v>
      </c>
      <c r="HM58" s="9"/>
      <c r="HN58" s="9">
        <v>0</v>
      </c>
      <c r="HO58" s="19"/>
      <c r="HP58" s="31">
        <f t="shared" si="65"/>
        <v>-37803.42</v>
      </c>
      <c r="HQ58" s="9">
        <v>0</v>
      </c>
      <c r="HR58" s="19"/>
      <c r="HS58" s="9">
        <v>0</v>
      </c>
      <c r="HT58" s="19"/>
      <c r="HU58" s="9">
        <v>-5459.8899999999994</v>
      </c>
      <c r="HV58" s="9"/>
      <c r="HW58" s="9">
        <v>0</v>
      </c>
      <c r="HX58" s="9"/>
      <c r="HY58" s="9">
        <v>0</v>
      </c>
      <c r="HZ58" s="9"/>
      <c r="IA58" s="9">
        <v>-1418.1699999999998</v>
      </c>
      <c r="IB58" s="9"/>
      <c r="IC58" s="9">
        <v>0</v>
      </c>
      <c r="ID58" s="9"/>
      <c r="IE58" s="9">
        <v>0</v>
      </c>
      <c r="IF58" s="9"/>
      <c r="IG58" s="9">
        <v>0</v>
      </c>
      <c r="IH58" s="9"/>
      <c r="II58" s="9">
        <v>0</v>
      </c>
      <c r="IJ58" s="9"/>
      <c r="IK58" s="9">
        <v>0</v>
      </c>
      <c r="IL58" s="9"/>
      <c r="IM58" s="9">
        <v>0</v>
      </c>
      <c r="IN58" s="9"/>
      <c r="IO58" s="31">
        <f t="shared" si="66"/>
        <v>-6878.0599999999995</v>
      </c>
      <c r="IP58" s="9">
        <v>0</v>
      </c>
      <c r="IQ58" s="19"/>
      <c r="IR58" s="9">
        <v>0</v>
      </c>
      <c r="IS58" s="19"/>
      <c r="IT58" s="9">
        <v>-3502.45</v>
      </c>
      <c r="IU58" s="9"/>
      <c r="IV58" s="9">
        <v>0</v>
      </c>
      <c r="IW58" s="9"/>
      <c r="IX58" s="9">
        <v>0</v>
      </c>
      <c r="IY58" s="9"/>
      <c r="IZ58" s="9">
        <v>-42965</v>
      </c>
      <c r="JA58" s="9"/>
      <c r="JB58" s="9">
        <v>0</v>
      </c>
      <c r="JC58" s="9"/>
      <c r="JD58" s="9">
        <v>0</v>
      </c>
      <c r="JE58" s="9"/>
      <c r="JF58" s="9">
        <v>0</v>
      </c>
      <c r="JG58" s="9"/>
      <c r="JH58" s="9">
        <v>0</v>
      </c>
      <c r="JI58" s="9"/>
      <c r="JJ58" s="9">
        <v>0</v>
      </c>
      <c r="JK58" s="9"/>
      <c r="JL58" s="9">
        <v>0</v>
      </c>
      <c r="JM58" s="9"/>
      <c r="JN58" s="31">
        <f t="shared" si="67"/>
        <v>-46467.45</v>
      </c>
      <c r="JO58" s="9">
        <v>0</v>
      </c>
      <c r="JP58" s="9"/>
      <c r="JQ58" s="9">
        <f t="shared" si="93"/>
        <v>0</v>
      </c>
      <c r="JR58" s="9"/>
      <c r="JS58" s="9">
        <f t="shared" si="94"/>
        <v>0</v>
      </c>
      <c r="JT58" s="9"/>
      <c r="JU58" s="9">
        <f t="shared" si="95"/>
        <v>0</v>
      </c>
      <c r="JV58" s="9"/>
      <c r="JW58" s="72">
        <f t="shared" si="25"/>
        <v>0</v>
      </c>
      <c r="JX58" s="9"/>
      <c r="JY58" s="9">
        <f t="shared" si="96"/>
        <v>0</v>
      </c>
      <c r="JZ58" s="19"/>
      <c r="KA58" s="9">
        <f t="shared" si="97"/>
        <v>0</v>
      </c>
      <c r="KB58" s="8"/>
      <c r="KC58" s="9">
        <f t="shared" si="98"/>
        <v>-16504.23</v>
      </c>
      <c r="KD58" s="9"/>
      <c r="KE58" s="9">
        <f t="shared" si="99"/>
        <v>0</v>
      </c>
      <c r="KF58" s="9"/>
      <c r="KG58" s="9">
        <f t="shared" si="100"/>
        <v>-96985.88</v>
      </c>
      <c r="KH58" s="9"/>
      <c r="KI58" s="9">
        <f t="shared" si="101"/>
        <v>0</v>
      </c>
      <c r="KJ58" s="9"/>
      <c r="KK58" s="9">
        <f t="shared" si="102"/>
        <v>0</v>
      </c>
      <c r="KL58" s="9"/>
      <c r="KM58" s="9">
        <f t="shared" si="103"/>
        <v>0</v>
      </c>
      <c r="KN58" s="9"/>
      <c r="KO58" s="9">
        <f t="shared" si="104"/>
        <v>0</v>
      </c>
      <c r="KP58" s="9"/>
      <c r="KQ58" s="31">
        <f t="shared" si="68"/>
        <v>-113490.11</v>
      </c>
      <c r="KR58" s="9"/>
      <c r="KS58" s="31">
        <v>-57423.61</v>
      </c>
      <c r="KT58" s="23"/>
      <c r="KU58" s="23"/>
      <c r="KV58" s="14"/>
    </row>
    <row r="59" spans="1:308" x14ac:dyDescent="0.2">
      <c r="A59" s="74">
        <v>9</v>
      </c>
      <c r="B59" s="40" t="s">
        <v>138</v>
      </c>
      <c r="C59" s="11" t="s">
        <v>110</v>
      </c>
      <c r="E59" s="19"/>
      <c r="F59" s="9">
        <v>0</v>
      </c>
      <c r="G59" s="19"/>
      <c r="H59" s="9">
        <v>0</v>
      </c>
      <c r="I59" s="19"/>
      <c r="J59" s="9">
        <v>0</v>
      </c>
      <c r="K59" s="9"/>
      <c r="L59" s="9">
        <v>0</v>
      </c>
      <c r="M59" s="9"/>
      <c r="N59" s="9">
        <v>0</v>
      </c>
      <c r="O59" s="9"/>
      <c r="P59" s="9">
        <v>0</v>
      </c>
      <c r="Q59" s="9"/>
      <c r="R59" s="9">
        <v>0</v>
      </c>
      <c r="S59" s="9"/>
      <c r="T59" s="9">
        <v>0</v>
      </c>
      <c r="U59" s="9"/>
      <c r="V59" s="9">
        <v>0</v>
      </c>
      <c r="W59" s="9"/>
      <c r="X59" s="9">
        <v>0</v>
      </c>
      <c r="Y59" s="31">
        <f t="shared" si="56"/>
        <v>0</v>
      </c>
      <c r="Z59" s="9">
        <v>0</v>
      </c>
      <c r="AA59" s="19"/>
      <c r="AB59" s="9">
        <v>0</v>
      </c>
      <c r="AC59" s="19"/>
      <c r="AD59" s="9">
        <v>0</v>
      </c>
      <c r="AE59" s="9"/>
      <c r="AF59" s="9">
        <v>0</v>
      </c>
      <c r="AG59" s="9"/>
      <c r="AH59" s="9">
        <v>0</v>
      </c>
      <c r="AI59" s="9"/>
      <c r="AJ59" s="9">
        <v>0</v>
      </c>
      <c r="AK59" s="9"/>
      <c r="AL59" s="9">
        <v>0</v>
      </c>
      <c r="AM59" s="9"/>
      <c r="AN59" s="9">
        <v>0</v>
      </c>
      <c r="AO59" s="9"/>
      <c r="AP59" s="9">
        <v>0</v>
      </c>
      <c r="AQ59" s="9"/>
      <c r="AR59" s="9">
        <v>0</v>
      </c>
      <c r="AS59" s="9"/>
      <c r="AT59" s="9">
        <v>0</v>
      </c>
      <c r="AU59" s="9"/>
      <c r="AV59" s="31">
        <f t="shared" si="57"/>
        <v>0</v>
      </c>
      <c r="AW59" s="9">
        <v>0</v>
      </c>
      <c r="AX59" s="19"/>
      <c r="AY59" s="9">
        <v>0</v>
      </c>
      <c r="AZ59" s="9"/>
      <c r="BA59" s="9">
        <v>0</v>
      </c>
      <c r="BB59" s="9"/>
      <c r="BC59" s="9">
        <v>0</v>
      </c>
      <c r="BD59" s="9"/>
      <c r="BE59" s="9">
        <v>0</v>
      </c>
      <c r="BF59" s="9"/>
      <c r="BG59" s="9">
        <v>0</v>
      </c>
      <c r="BH59" s="9"/>
      <c r="BI59" s="9">
        <v>0</v>
      </c>
      <c r="BJ59" s="9"/>
      <c r="BK59" s="9">
        <v>0</v>
      </c>
      <c r="BL59" s="9"/>
      <c r="BM59" s="9">
        <v>0</v>
      </c>
      <c r="BN59" s="9"/>
      <c r="BO59" s="9">
        <v>0</v>
      </c>
      <c r="BP59" s="19"/>
      <c r="BQ59" s="31">
        <f t="shared" si="58"/>
        <v>0</v>
      </c>
      <c r="BR59" s="9">
        <v>0</v>
      </c>
      <c r="BS59" s="19"/>
      <c r="BT59" s="9">
        <v>0</v>
      </c>
      <c r="BU59" s="9"/>
      <c r="BV59" s="9">
        <v>0</v>
      </c>
      <c r="BW59" s="9"/>
      <c r="BX59" s="9">
        <v>0</v>
      </c>
      <c r="BY59" s="9"/>
      <c r="BZ59" s="9">
        <v>0</v>
      </c>
      <c r="CA59" s="9"/>
      <c r="CB59" s="9">
        <v>0</v>
      </c>
      <c r="CC59" s="9"/>
      <c r="CD59" s="9">
        <v>0</v>
      </c>
      <c r="CE59" s="9"/>
      <c r="CF59" s="9">
        <v>0</v>
      </c>
      <c r="CG59" s="9"/>
      <c r="CH59" s="9">
        <v>0</v>
      </c>
      <c r="CI59" s="9"/>
      <c r="CJ59" s="9">
        <v>0</v>
      </c>
      <c r="CK59" s="19"/>
      <c r="CL59" s="31">
        <f t="shared" si="59"/>
        <v>0</v>
      </c>
      <c r="CM59" s="9">
        <v>0</v>
      </c>
      <c r="CN59" s="19"/>
      <c r="CO59" s="9">
        <v>0</v>
      </c>
      <c r="CP59" s="9"/>
      <c r="CQ59" s="9">
        <v>-87.08</v>
      </c>
      <c r="CR59" s="9"/>
      <c r="CS59" s="9">
        <v>0</v>
      </c>
      <c r="CT59" s="9"/>
      <c r="CU59" s="9">
        <v>0</v>
      </c>
      <c r="CV59" s="9"/>
      <c r="CW59" s="9">
        <v>0</v>
      </c>
      <c r="CX59" s="9"/>
      <c r="CY59" s="9">
        <v>0</v>
      </c>
      <c r="CZ59" s="9"/>
      <c r="DA59" s="9">
        <v>0</v>
      </c>
      <c r="DB59" s="9"/>
      <c r="DC59" s="9">
        <v>0</v>
      </c>
      <c r="DD59" s="9"/>
      <c r="DE59" s="9">
        <v>0</v>
      </c>
      <c r="DF59" s="19"/>
      <c r="DG59" s="31">
        <f t="shared" si="60"/>
        <v>-87.08</v>
      </c>
      <c r="DH59" s="9">
        <v>0</v>
      </c>
      <c r="DI59" s="19"/>
      <c r="DJ59" s="9">
        <v>0</v>
      </c>
      <c r="DK59" s="9"/>
      <c r="DL59" s="9">
        <v>-10.11</v>
      </c>
      <c r="DM59" s="9"/>
      <c r="DN59" s="9">
        <v>0</v>
      </c>
      <c r="DO59" s="9"/>
      <c r="DP59" s="9">
        <v>0</v>
      </c>
      <c r="DQ59" s="9"/>
      <c r="DR59" s="9">
        <v>0</v>
      </c>
      <c r="DS59" s="9"/>
      <c r="DT59" s="9">
        <v>0</v>
      </c>
      <c r="DU59" s="9"/>
      <c r="DV59" s="9">
        <v>0</v>
      </c>
      <c r="DW59" s="9"/>
      <c r="DX59" s="9">
        <v>0</v>
      </c>
      <c r="DY59" s="19"/>
      <c r="DZ59" s="9">
        <v>0</v>
      </c>
      <c r="EA59" s="9"/>
      <c r="EB59" s="9">
        <v>0</v>
      </c>
      <c r="EC59" s="9"/>
      <c r="ED59" s="31">
        <f t="shared" si="61"/>
        <v>-10.11</v>
      </c>
      <c r="EE59" s="9">
        <v>0</v>
      </c>
      <c r="EF59" s="19"/>
      <c r="EG59" s="9">
        <v>0</v>
      </c>
      <c r="EH59" s="9"/>
      <c r="EI59" s="9">
        <v>0</v>
      </c>
      <c r="EJ59" s="9"/>
      <c r="EK59" s="9">
        <v>0</v>
      </c>
      <c r="EL59" s="9"/>
      <c r="EM59" s="9">
        <v>0</v>
      </c>
      <c r="EN59" s="9"/>
      <c r="EO59" s="9">
        <v>0</v>
      </c>
      <c r="EP59" s="9"/>
      <c r="EQ59" s="9">
        <v>0</v>
      </c>
      <c r="ER59" s="9"/>
      <c r="ES59" s="9">
        <v>0</v>
      </c>
      <c r="ET59" s="9"/>
      <c r="EU59" s="9">
        <v>0</v>
      </c>
      <c r="EV59" s="9"/>
      <c r="EW59" s="9">
        <v>0</v>
      </c>
      <c r="EX59" s="9"/>
      <c r="EY59" s="9">
        <v>0</v>
      </c>
      <c r="EZ59" s="31">
        <f t="shared" si="62"/>
        <v>0</v>
      </c>
      <c r="FA59" s="9">
        <v>0</v>
      </c>
      <c r="FB59" s="19"/>
      <c r="FC59" s="9">
        <v>0</v>
      </c>
      <c r="FD59" s="19"/>
      <c r="FE59" s="9">
        <v>0</v>
      </c>
      <c r="FF59" s="9"/>
      <c r="FG59" s="9">
        <v>0</v>
      </c>
      <c r="FH59" s="9"/>
      <c r="FI59" s="9">
        <v>0</v>
      </c>
      <c r="FJ59" s="9"/>
      <c r="FK59" s="9">
        <v>0</v>
      </c>
      <c r="FL59" s="9"/>
      <c r="FM59" s="9">
        <v>0</v>
      </c>
      <c r="FN59" s="9"/>
      <c r="FO59" s="9">
        <v>0</v>
      </c>
      <c r="FP59" s="9"/>
      <c r="FQ59" s="9">
        <v>0</v>
      </c>
      <c r="FR59" s="9"/>
      <c r="FS59" s="9">
        <v>0</v>
      </c>
      <c r="FT59" s="9"/>
      <c r="FU59" s="9">
        <v>0</v>
      </c>
      <c r="FV59" s="31">
        <f t="shared" si="63"/>
        <v>0</v>
      </c>
      <c r="FW59" s="9">
        <v>0</v>
      </c>
      <c r="FX59" s="19"/>
      <c r="FY59" s="9">
        <v>0</v>
      </c>
      <c r="FZ59" s="9"/>
      <c r="GA59" s="9">
        <v>0</v>
      </c>
      <c r="GB59" s="9"/>
      <c r="GC59" s="9">
        <v>0</v>
      </c>
      <c r="GD59" s="9"/>
      <c r="GE59" s="9">
        <v>0</v>
      </c>
      <c r="GF59" s="9"/>
      <c r="GG59" s="9">
        <v>0</v>
      </c>
      <c r="GH59" s="9"/>
      <c r="GI59" s="9">
        <v>0</v>
      </c>
      <c r="GJ59" s="9"/>
      <c r="GK59" s="9">
        <v>0</v>
      </c>
      <c r="GL59" s="9"/>
      <c r="GM59" s="9">
        <v>0</v>
      </c>
      <c r="GN59" s="9"/>
      <c r="GO59" s="9">
        <v>0</v>
      </c>
      <c r="GP59" s="9"/>
      <c r="GQ59" s="9">
        <v>0</v>
      </c>
      <c r="GR59" s="19"/>
      <c r="GS59" s="31">
        <f t="shared" si="64"/>
        <v>0</v>
      </c>
      <c r="GT59" s="9">
        <v>0</v>
      </c>
      <c r="GU59" s="19"/>
      <c r="GV59" s="9">
        <v>0</v>
      </c>
      <c r="GW59" s="19"/>
      <c r="GX59" s="9">
        <v>0</v>
      </c>
      <c r="GY59" s="9"/>
      <c r="GZ59" s="9">
        <v>0</v>
      </c>
      <c r="HA59" s="9"/>
      <c r="HB59" s="9">
        <v>-1610</v>
      </c>
      <c r="HC59" s="9"/>
      <c r="HD59" s="9">
        <v>0</v>
      </c>
      <c r="HE59" s="9"/>
      <c r="HF59" s="9">
        <v>0</v>
      </c>
      <c r="HG59" s="9"/>
      <c r="HH59" s="9">
        <v>0</v>
      </c>
      <c r="HI59" s="9"/>
      <c r="HJ59" s="9">
        <v>0</v>
      </c>
      <c r="HK59" s="9"/>
      <c r="HL59" s="9">
        <v>0</v>
      </c>
      <c r="HM59" s="9"/>
      <c r="HN59" s="9">
        <v>0</v>
      </c>
      <c r="HO59" s="19"/>
      <c r="HP59" s="31">
        <f t="shared" si="65"/>
        <v>-1610</v>
      </c>
      <c r="HQ59" s="9">
        <v>0</v>
      </c>
      <c r="HR59" s="19"/>
      <c r="HS59" s="9">
        <v>0</v>
      </c>
      <c r="HT59" s="19"/>
      <c r="HU59" s="9">
        <v>0</v>
      </c>
      <c r="HV59" s="9"/>
      <c r="HW59" s="9">
        <v>0</v>
      </c>
      <c r="HX59" s="9"/>
      <c r="HY59" s="9">
        <v>0</v>
      </c>
      <c r="HZ59" s="9"/>
      <c r="IA59" s="9">
        <v>0</v>
      </c>
      <c r="IB59" s="9"/>
      <c r="IC59" s="9">
        <v>0</v>
      </c>
      <c r="ID59" s="9"/>
      <c r="IE59" s="9">
        <v>0</v>
      </c>
      <c r="IF59" s="9"/>
      <c r="IG59" s="9">
        <v>0</v>
      </c>
      <c r="IH59" s="9"/>
      <c r="II59" s="9">
        <v>0</v>
      </c>
      <c r="IJ59" s="9"/>
      <c r="IK59" s="9">
        <v>0</v>
      </c>
      <c r="IL59" s="9"/>
      <c r="IM59" s="9">
        <v>0</v>
      </c>
      <c r="IN59" s="9"/>
      <c r="IO59" s="31">
        <f t="shared" si="66"/>
        <v>0</v>
      </c>
      <c r="IP59" s="9">
        <v>0</v>
      </c>
      <c r="IQ59" s="19"/>
      <c r="IR59" s="9">
        <v>0</v>
      </c>
      <c r="IS59" s="19"/>
      <c r="IT59" s="9">
        <v>0</v>
      </c>
      <c r="IU59" s="9"/>
      <c r="IV59" s="9">
        <v>0</v>
      </c>
      <c r="IW59" s="9"/>
      <c r="IX59" s="9">
        <v>0</v>
      </c>
      <c r="IY59" s="9"/>
      <c r="IZ59" s="9">
        <v>0</v>
      </c>
      <c r="JA59" s="9"/>
      <c r="JB59" s="9">
        <v>0</v>
      </c>
      <c r="JC59" s="9"/>
      <c r="JD59" s="9">
        <v>0</v>
      </c>
      <c r="JE59" s="9"/>
      <c r="JF59" s="9">
        <v>0</v>
      </c>
      <c r="JG59" s="9"/>
      <c r="JH59" s="9">
        <v>0</v>
      </c>
      <c r="JI59" s="9"/>
      <c r="JJ59" s="9">
        <v>0</v>
      </c>
      <c r="JK59" s="9"/>
      <c r="JL59" s="9">
        <v>0</v>
      </c>
      <c r="JM59" s="9"/>
      <c r="JN59" s="31">
        <f t="shared" si="67"/>
        <v>0</v>
      </c>
      <c r="JO59" s="9">
        <v>0</v>
      </c>
      <c r="JP59" s="9"/>
      <c r="JQ59" s="9">
        <f t="shared" si="93"/>
        <v>0</v>
      </c>
      <c r="JR59" s="9"/>
      <c r="JS59" s="9">
        <f t="shared" si="94"/>
        <v>0</v>
      </c>
      <c r="JT59" s="9"/>
      <c r="JU59" s="9">
        <f t="shared" si="95"/>
        <v>0</v>
      </c>
      <c r="JV59" s="9"/>
      <c r="JW59" s="72">
        <f t="shared" si="25"/>
        <v>0</v>
      </c>
      <c r="JX59" s="9"/>
      <c r="JY59" s="9">
        <f t="shared" si="96"/>
        <v>0</v>
      </c>
      <c r="JZ59" s="19"/>
      <c r="KA59" s="9">
        <f t="shared" si="97"/>
        <v>0</v>
      </c>
      <c r="KB59" s="8"/>
      <c r="KC59" s="9">
        <f t="shared" si="98"/>
        <v>-97.19</v>
      </c>
      <c r="KD59" s="9"/>
      <c r="KE59" s="9">
        <f t="shared" si="99"/>
        <v>0</v>
      </c>
      <c r="KF59" s="9"/>
      <c r="KG59" s="9">
        <f t="shared" si="100"/>
        <v>-1610</v>
      </c>
      <c r="KH59" s="9"/>
      <c r="KI59" s="9">
        <f t="shared" si="101"/>
        <v>0</v>
      </c>
      <c r="KJ59" s="9"/>
      <c r="KK59" s="9">
        <f t="shared" si="102"/>
        <v>0</v>
      </c>
      <c r="KL59" s="9"/>
      <c r="KM59" s="9">
        <f t="shared" si="103"/>
        <v>0</v>
      </c>
      <c r="KN59" s="9"/>
      <c r="KO59" s="9">
        <f t="shared" si="104"/>
        <v>0</v>
      </c>
      <c r="KP59" s="9"/>
      <c r="KQ59" s="31">
        <f t="shared" si="68"/>
        <v>-1707.19</v>
      </c>
      <c r="KR59" s="9"/>
      <c r="KS59" s="31">
        <v>-2012.19</v>
      </c>
      <c r="KT59" s="23"/>
      <c r="KU59" s="23"/>
      <c r="KV59" s="14"/>
    </row>
    <row r="60" spans="1:308" x14ac:dyDescent="0.2">
      <c r="A60" s="74">
        <v>9</v>
      </c>
      <c r="B60" s="40" t="s">
        <v>139</v>
      </c>
      <c r="C60" s="11" t="s">
        <v>112</v>
      </c>
      <c r="E60" s="19"/>
      <c r="F60" s="9">
        <v>0</v>
      </c>
      <c r="G60" s="19"/>
      <c r="H60" s="9">
        <v>0</v>
      </c>
      <c r="I60" s="19"/>
      <c r="J60" s="9">
        <v>0</v>
      </c>
      <c r="K60" s="9"/>
      <c r="L60" s="9">
        <v>0</v>
      </c>
      <c r="M60" s="9"/>
      <c r="N60" s="9">
        <v>0</v>
      </c>
      <c r="O60" s="9"/>
      <c r="P60" s="9">
        <v>0</v>
      </c>
      <c r="Q60" s="9"/>
      <c r="R60" s="9">
        <v>0</v>
      </c>
      <c r="S60" s="9"/>
      <c r="T60" s="9">
        <v>0</v>
      </c>
      <c r="U60" s="9"/>
      <c r="V60" s="9">
        <v>0</v>
      </c>
      <c r="W60" s="9"/>
      <c r="X60" s="9">
        <v>0</v>
      </c>
      <c r="Y60" s="31">
        <f t="shared" si="56"/>
        <v>0</v>
      </c>
      <c r="Z60" s="9">
        <v>0</v>
      </c>
      <c r="AA60" s="19"/>
      <c r="AB60" s="9">
        <v>0</v>
      </c>
      <c r="AC60" s="19"/>
      <c r="AD60" s="9">
        <v>0</v>
      </c>
      <c r="AE60" s="9"/>
      <c r="AF60" s="9">
        <v>0</v>
      </c>
      <c r="AG60" s="9"/>
      <c r="AH60" s="9">
        <v>0</v>
      </c>
      <c r="AI60" s="9"/>
      <c r="AJ60" s="9">
        <v>0</v>
      </c>
      <c r="AK60" s="9"/>
      <c r="AL60" s="9">
        <v>0</v>
      </c>
      <c r="AM60" s="9"/>
      <c r="AN60" s="9">
        <v>0</v>
      </c>
      <c r="AO60" s="9"/>
      <c r="AP60" s="9">
        <v>0</v>
      </c>
      <c r="AQ60" s="9"/>
      <c r="AR60" s="9">
        <v>0</v>
      </c>
      <c r="AS60" s="9"/>
      <c r="AT60" s="9">
        <v>0</v>
      </c>
      <c r="AU60" s="9"/>
      <c r="AV60" s="31">
        <f t="shared" si="57"/>
        <v>0</v>
      </c>
      <c r="AW60" s="9">
        <v>0</v>
      </c>
      <c r="AX60" s="19"/>
      <c r="AY60" s="9">
        <v>0</v>
      </c>
      <c r="AZ60" s="9"/>
      <c r="BA60" s="9">
        <v>0</v>
      </c>
      <c r="BB60" s="9"/>
      <c r="BC60" s="9">
        <v>0</v>
      </c>
      <c r="BD60" s="9"/>
      <c r="BE60" s="9">
        <v>0</v>
      </c>
      <c r="BF60" s="9"/>
      <c r="BG60" s="9">
        <v>0</v>
      </c>
      <c r="BH60" s="9"/>
      <c r="BI60" s="9">
        <v>0</v>
      </c>
      <c r="BJ60" s="9"/>
      <c r="BK60" s="9">
        <v>0</v>
      </c>
      <c r="BL60" s="9"/>
      <c r="BM60" s="9">
        <v>0</v>
      </c>
      <c r="BN60" s="9"/>
      <c r="BO60" s="9">
        <v>0</v>
      </c>
      <c r="BP60" s="19"/>
      <c r="BQ60" s="31">
        <f t="shared" si="58"/>
        <v>0</v>
      </c>
      <c r="BR60" s="9">
        <v>0</v>
      </c>
      <c r="BS60" s="19"/>
      <c r="BT60" s="9">
        <v>0</v>
      </c>
      <c r="BU60" s="9"/>
      <c r="BV60" s="9">
        <v>0</v>
      </c>
      <c r="BW60" s="9"/>
      <c r="BX60" s="9">
        <v>0</v>
      </c>
      <c r="BY60" s="9"/>
      <c r="BZ60" s="9">
        <v>0</v>
      </c>
      <c r="CA60" s="9"/>
      <c r="CB60" s="9">
        <v>0</v>
      </c>
      <c r="CC60" s="9"/>
      <c r="CD60" s="9">
        <v>0</v>
      </c>
      <c r="CE60" s="9"/>
      <c r="CF60" s="9">
        <v>0</v>
      </c>
      <c r="CG60" s="9"/>
      <c r="CH60" s="9">
        <v>0</v>
      </c>
      <c r="CI60" s="9"/>
      <c r="CJ60" s="9">
        <v>0</v>
      </c>
      <c r="CK60" s="19"/>
      <c r="CL60" s="31">
        <f t="shared" si="59"/>
        <v>0</v>
      </c>
      <c r="CM60" s="9">
        <v>0</v>
      </c>
      <c r="CN60" s="19"/>
      <c r="CO60" s="9">
        <v>0</v>
      </c>
      <c r="CP60" s="9"/>
      <c r="CQ60" s="9">
        <v>0</v>
      </c>
      <c r="CR60" s="9"/>
      <c r="CS60" s="9">
        <v>0</v>
      </c>
      <c r="CT60" s="9"/>
      <c r="CU60" s="9">
        <v>0</v>
      </c>
      <c r="CV60" s="9"/>
      <c r="CW60" s="9">
        <v>0</v>
      </c>
      <c r="CX60" s="9"/>
      <c r="CY60" s="9">
        <v>0</v>
      </c>
      <c r="CZ60" s="9"/>
      <c r="DA60" s="9">
        <v>0</v>
      </c>
      <c r="DB60" s="9"/>
      <c r="DC60" s="9">
        <v>0</v>
      </c>
      <c r="DD60" s="9"/>
      <c r="DE60" s="9">
        <v>0</v>
      </c>
      <c r="DF60" s="19"/>
      <c r="DG60" s="31">
        <f t="shared" si="60"/>
        <v>0</v>
      </c>
      <c r="DH60" s="9">
        <v>0</v>
      </c>
      <c r="DI60" s="19"/>
      <c r="DJ60" s="9">
        <v>0</v>
      </c>
      <c r="DK60" s="9"/>
      <c r="DL60" s="9">
        <v>0</v>
      </c>
      <c r="DM60" s="9"/>
      <c r="DN60" s="9">
        <v>0</v>
      </c>
      <c r="DO60" s="9"/>
      <c r="DP60" s="9">
        <v>0</v>
      </c>
      <c r="DQ60" s="9"/>
      <c r="DR60" s="9">
        <v>0</v>
      </c>
      <c r="DS60" s="9"/>
      <c r="DT60" s="9">
        <v>0</v>
      </c>
      <c r="DU60" s="9"/>
      <c r="DV60" s="9">
        <v>0</v>
      </c>
      <c r="DW60" s="9"/>
      <c r="DX60" s="9">
        <v>0</v>
      </c>
      <c r="DY60" s="19"/>
      <c r="DZ60" s="9">
        <v>0</v>
      </c>
      <c r="EA60" s="9"/>
      <c r="EB60" s="9">
        <v>0</v>
      </c>
      <c r="EC60" s="9"/>
      <c r="ED60" s="31">
        <f t="shared" si="61"/>
        <v>0</v>
      </c>
      <c r="EE60" s="9">
        <v>0</v>
      </c>
      <c r="EF60" s="19"/>
      <c r="EG60" s="9">
        <v>0</v>
      </c>
      <c r="EH60" s="9"/>
      <c r="EI60" s="9">
        <v>0</v>
      </c>
      <c r="EJ60" s="9"/>
      <c r="EK60" s="9">
        <v>0</v>
      </c>
      <c r="EL60" s="9"/>
      <c r="EM60" s="9">
        <v>0</v>
      </c>
      <c r="EN60" s="9"/>
      <c r="EO60" s="9">
        <v>0</v>
      </c>
      <c r="EP60" s="9"/>
      <c r="EQ60" s="9">
        <v>0</v>
      </c>
      <c r="ER60" s="9"/>
      <c r="ES60" s="9">
        <v>0</v>
      </c>
      <c r="ET60" s="9"/>
      <c r="EU60" s="9">
        <v>0</v>
      </c>
      <c r="EV60" s="9"/>
      <c r="EW60" s="9">
        <v>0</v>
      </c>
      <c r="EX60" s="9"/>
      <c r="EY60" s="9">
        <v>0</v>
      </c>
      <c r="EZ60" s="31">
        <f t="shared" si="62"/>
        <v>0</v>
      </c>
      <c r="FA60" s="9">
        <v>0</v>
      </c>
      <c r="FB60" s="19"/>
      <c r="FC60" s="9">
        <v>0</v>
      </c>
      <c r="FD60" s="19"/>
      <c r="FE60" s="9">
        <v>0</v>
      </c>
      <c r="FF60" s="9"/>
      <c r="FG60" s="9">
        <v>0</v>
      </c>
      <c r="FH60" s="9"/>
      <c r="FI60" s="9">
        <v>0</v>
      </c>
      <c r="FJ60" s="9"/>
      <c r="FK60" s="9">
        <v>0</v>
      </c>
      <c r="FL60" s="9"/>
      <c r="FM60" s="9">
        <v>0</v>
      </c>
      <c r="FN60" s="9"/>
      <c r="FO60" s="9">
        <v>0</v>
      </c>
      <c r="FP60" s="9"/>
      <c r="FQ60" s="9">
        <v>0</v>
      </c>
      <c r="FR60" s="9"/>
      <c r="FS60" s="9">
        <v>0</v>
      </c>
      <c r="FT60" s="9"/>
      <c r="FU60" s="9">
        <v>0</v>
      </c>
      <c r="FV60" s="31">
        <f t="shared" si="63"/>
        <v>0</v>
      </c>
      <c r="FW60" s="9">
        <v>0</v>
      </c>
      <c r="FX60" s="19"/>
      <c r="FY60" s="9">
        <v>0</v>
      </c>
      <c r="FZ60" s="9"/>
      <c r="GA60" s="9">
        <v>0</v>
      </c>
      <c r="GB60" s="9"/>
      <c r="GC60" s="9">
        <v>0</v>
      </c>
      <c r="GD60" s="9"/>
      <c r="GE60" s="9">
        <v>0</v>
      </c>
      <c r="GF60" s="9"/>
      <c r="GG60" s="9">
        <v>0</v>
      </c>
      <c r="GH60" s="9"/>
      <c r="GI60" s="9">
        <v>0</v>
      </c>
      <c r="GJ60" s="9"/>
      <c r="GK60" s="9">
        <v>0</v>
      </c>
      <c r="GL60" s="9"/>
      <c r="GM60" s="9">
        <v>0</v>
      </c>
      <c r="GN60" s="9"/>
      <c r="GO60" s="9">
        <v>0</v>
      </c>
      <c r="GP60" s="9"/>
      <c r="GQ60" s="9">
        <v>0</v>
      </c>
      <c r="GR60" s="19"/>
      <c r="GS60" s="31">
        <f t="shared" si="64"/>
        <v>0</v>
      </c>
      <c r="GT60" s="9">
        <v>0</v>
      </c>
      <c r="GU60" s="19"/>
      <c r="GV60" s="9">
        <v>0</v>
      </c>
      <c r="GW60" s="19"/>
      <c r="GX60" s="9">
        <v>0</v>
      </c>
      <c r="GY60" s="9"/>
      <c r="GZ60" s="9">
        <v>0</v>
      </c>
      <c r="HA60" s="9"/>
      <c r="HB60" s="9">
        <v>0</v>
      </c>
      <c r="HC60" s="9"/>
      <c r="HD60" s="9">
        <v>0</v>
      </c>
      <c r="HE60" s="9"/>
      <c r="HF60" s="9">
        <v>0</v>
      </c>
      <c r="HG60" s="9"/>
      <c r="HH60" s="9">
        <v>0</v>
      </c>
      <c r="HI60" s="9"/>
      <c r="HJ60" s="9">
        <v>0</v>
      </c>
      <c r="HK60" s="9"/>
      <c r="HL60" s="9">
        <v>0</v>
      </c>
      <c r="HM60" s="9"/>
      <c r="HN60" s="9">
        <v>0</v>
      </c>
      <c r="HO60" s="19"/>
      <c r="HP60" s="31">
        <f t="shared" si="65"/>
        <v>0</v>
      </c>
      <c r="HQ60" s="9">
        <v>0</v>
      </c>
      <c r="HR60" s="19"/>
      <c r="HS60" s="9">
        <v>0</v>
      </c>
      <c r="HT60" s="19"/>
      <c r="HU60" s="9">
        <v>0</v>
      </c>
      <c r="HV60" s="9"/>
      <c r="HW60" s="9">
        <v>0</v>
      </c>
      <c r="HX60" s="9"/>
      <c r="HY60" s="9">
        <v>0</v>
      </c>
      <c r="HZ60" s="9"/>
      <c r="IA60" s="9">
        <v>0</v>
      </c>
      <c r="IB60" s="9"/>
      <c r="IC60" s="9">
        <v>0</v>
      </c>
      <c r="ID60" s="9"/>
      <c r="IE60" s="9">
        <v>0</v>
      </c>
      <c r="IF60" s="9"/>
      <c r="IG60" s="9">
        <v>0</v>
      </c>
      <c r="IH60" s="9"/>
      <c r="II60" s="9">
        <v>0</v>
      </c>
      <c r="IJ60" s="9"/>
      <c r="IK60" s="9">
        <v>0</v>
      </c>
      <c r="IL60" s="9"/>
      <c r="IM60" s="9">
        <v>0</v>
      </c>
      <c r="IN60" s="9"/>
      <c r="IO60" s="31">
        <f t="shared" si="66"/>
        <v>0</v>
      </c>
      <c r="IP60" s="9">
        <v>0</v>
      </c>
      <c r="IQ60" s="19"/>
      <c r="IR60" s="9">
        <v>0</v>
      </c>
      <c r="IS60" s="19"/>
      <c r="IT60" s="9">
        <v>0</v>
      </c>
      <c r="IU60" s="9"/>
      <c r="IV60" s="9">
        <v>0</v>
      </c>
      <c r="IW60" s="9"/>
      <c r="IX60" s="9">
        <v>0</v>
      </c>
      <c r="IY60" s="9"/>
      <c r="IZ60" s="9">
        <v>0</v>
      </c>
      <c r="JA60" s="9"/>
      <c r="JB60" s="9">
        <v>0</v>
      </c>
      <c r="JC60" s="9"/>
      <c r="JD60" s="9">
        <v>0</v>
      </c>
      <c r="JE60" s="9"/>
      <c r="JF60" s="9">
        <v>0</v>
      </c>
      <c r="JG60" s="9"/>
      <c r="JH60" s="9">
        <v>0</v>
      </c>
      <c r="JI60" s="9"/>
      <c r="JJ60" s="9">
        <v>0</v>
      </c>
      <c r="JK60" s="9"/>
      <c r="JL60" s="9">
        <v>0</v>
      </c>
      <c r="JM60" s="9"/>
      <c r="JN60" s="31">
        <f t="shared" si="67"/>
        <v>0</v>
      </c>
      <c r="JO60" s="9">
        <v>0</v>
      </c>
      <c r="JP60" s="9"/>
      <c r="JQ60" s="9">
        <f t="shared" si="93"/>
        <v>0</v>
      </c>
      <c r="JR60" s="9"/>
      <c r="JS60" s="9">
        <f t="shared" si="94"/>
        <v>0</v>
      </c>
      <c r="JT60" s="9"/>
      <c r="JU60" s="9">
        <f t="shared" si="95"/>
        <v>0</v>
      </c>
      <c r="JV60" s="9"/>
      <c r="JW60" s="72">
        <f t="shared" si="25"/>
        <v>0</v>
      </c>
      <c r="JX60" s="9"/>
      <c r="JY60" s="9">
        <f t="shared" si="96"/>
        <v>0</v>
      </c>
      <c r="JZ60" s="19"/>
      <c r="KA60" s="9">
        <f t="shared" si="97"/>
        <v>0</v>
      </c>
      <c r="KB60" s="8"/>
      <c r="KC60" s="9">
        <f t="shared" si="98"/>
        <v>0</v>
      </c>
      <c r="KD60" s="9"/>
      <c r="KE60" s="9">
        <f t="shared" si="99"/>
        <v>0</v>
      </c>
      <c r="KF60" s="9"/>
      <c r="KG60" s="9">
        <f t="shared" si="100"/>
        <v>0</v>
      </c>
      <c r="KH60" s="9"/>
      <c r="KI60" s="9">
        <f t="shared" si="101"/>
        <v>0</v>
      </c>
      <c r="KJ60" s="9"/>
      <c r="KK60" s="9">
        <f t="shared" si="102"/>
        <v>0</v>
      </c>
      <c r="KL60" s="9"/>
      <c r="KM60" s="9">
        <f t="shared" si="103"/>
        <v>0</v>
      </c>
      <c r="KN60" s="9"/>
      <c r="KO60" s="9">
        <f t="shared" si="104"/>
        <v>0</v>
      </c>
      <c r="KP60" s="9"/>
      <c r="KQ60" s="31">
        <f t="shared" si="68"/>
        <v>0</v>
      </c>
      <c r="KR60" s="9"/>
      <c r="KS60" s="31">
        <v>-6562.5599999999995</v>
      </c>
      <c r="KT60" s="23"/>
      <c r="KU60" s="23"/>
      <c r="KV60" s="14"/>
    </row>
    <row r="61" spans="1:308" x14ac:dyDescent="0.2">
      <c r="A61" s="74">
        <v>9</v>
      </c>
      <c r="B61" s="40" t="s">
        <v>140</v>
      </c>
      <c r="C61" s="11" t="s">
        <v>114</v>
      </c>
      <c r="E61" s="19"/>
      <c r="F61" s="9">
        <v>0</v>
      </c>
      <c r="G61" s="19"/>
      <c r="H61" s="9">
        <v>0</v>
      </c>
      <c r="I61" s="19"/>
      <c r="J61" s="9">
        <v>0</v>
      </c>
      <c r="K61" s="9"/>
      <c r="L61" s="9">
        <v>0</v>
      </c>
      <c r="M61" s="9"/>
      <c r="N61" s="9">
        <v>0</v>
      </c>
      <c r="O61" s="9"/>
      <c r="P61" s="9">
        <v>0</v>
      </c>
      <c r="Q61" s="9"/>
      <c r="R61" s="9">
        <v>0</v>
      </c>
      <c r="S61" s="9"/>
      <c r="T61" s="9">
        <v>0</v>
      </c>
      <c r="U61" s="9"/>
      <c r="V61" s="9">
        <v>0</v>
      </c>
      <c r="W61" s="9"/>
      <c r="X61" s="9">
        <v>0</v>
      </c>
      <c r="Y61" s="31">
        <f t="shared" si="56"/>
        <v>0</v>
      </c>
      <c r="Z61" s="9">
        <v>0</v>
      </c>
      <c r="AA61" s="19"/>
      <c r="AB61" s="9">
        <v>0</v>
      </c>
      <c r="AC61" s="19"/>
      <c r="AD61" s="9">
        <v>0</v>
      </c>
      <c r="AE61" s="9"/>
      <c r="AF61" s="9">
        <v>0</v>
      </c>
      <c r="AG61" s="9"/>
      <c r="AH61" s="9">
        <v>0</v>
      </c>
      <c r="AI61" s="9"/>
      <c r="AJ61" s="9">
        <v>0</v>
      </c>
      <c r="AK61" s="9"/>
      <c r="AL61" s="9">
        <v>0</v>
      </c>
      <c r="AM61" s="9"/>
      <c r="AN61" s="9">
        <v>0</v>
      </c>
      <c r="AO61" s="9"/>
      <c r="AP61" s="9">
        <v>0</v>
      </c>
      <c r="AQ61" s="9"/>
      <c r="AR61" s="9">
        <v>0</v>
      </c>
      <c r="AS61" s="9"/>
      <c r="AT61" s="9">
        <v>0</v>
      </c>
      <c r="AU61" s="9"/>
      <c r="AV61" s="31">
        <f t="shared" si="57"/>
        <v>0</v>
      </c>
      <c r="AW61" s="9">
        <v>0</v>
      </c>
      <c r="AX61" s="19"/>
      <c r="AY61" s="9">
        <v>0</v>
      </c>
      <c r="AZ61" s="9"/>
      <c r="BA61" s="9">
        <v>0</v>
      </c>
      <c r="BB61" s="9"/>
      <c r="BC61" s="9">
        <v>-17066</v>
      </c>
      <c r="BD61" s="9"/>
      <c r="BE61" s="9">
        <v>0</v>
      </c>
      <c r="BF61" s="9"/>
      <c r="BG61" s="9">
        <v>0</v>
      </c>
      <c r="BH61" s="9"/>
      <c r="BI61" s="9">
        <v>0</v>
      </c>
      <c r="BJ61" s="9"/>
      <c r="BK61" s="9">
        <v>0</v>
      </c>
      <c r="BL61" s="9"/>
      <c r="BM61" s="9">
        <v>0</v>
      </c>
      <c r="BN61" s="9"/>
      <c r="BO61" s="9">
        <v>0</v>
      </c>
      <c r="BP61" s="19"/>
      <c r="BQ61" s="31">
        <f t="shared" si="58"/>
        <v>-17066</v>
      </c>
      <c r="BR61" s="9">
        <v>0</v>
      </c>
      <c r="BS61" s="19"/>
      <c r="BT61" s="9">
        <v>0</v>
      </c>
      <c r="BU61" s="9"/>
      <c r="BV61" s="9">
        <v>0</v>
      </c>
      <c r="BW61" s="9"/>
      <c r="BX61" s="9">
        <v>0</v>
      </c>
      <c r="BY61" s="9"/>
      <c r="BZ61" s="9">
        <v>0</v>
      </c>
      <c r="CA61" s="9"/>
      <c r="CB61" s="9">
        <v>0</v>
      </c>
      <c r="CC61" s="9"/>
      <c r="CD61" s="9">
        <v>0</v>
      </c>
      <c r="CE61" s="9"/>
      <c r="CF61" s="9">
        <v>0</v>
      </c>
      <c r="CG61" s="9"/>
      <c r="CH61" s="9">
        <v>0</v>
      </c>
      <c r="CI61" s="9"/>
      <c r="CJ61" s="9">
        <v>0</v>
      </c>
      <c r="CK61" s="19"/>
      <c r="CL61" s="31">
        <f t="shared" si="59"/>
        <v>0</v>
      </c>
      <c r="CM61" s="9">
        <v>0</v>
      </c>
      <c r="CN61" s="19"/>
      <c r="CO61" s="9">
        <v>0</v>
      </c>
      <c r="CP61" s="9"/>
      <c r="CQ61" s="9">
        <v>0</v>
      </c>
      <c r="CR61" s="9"/>
      <c r="CS61" s="9">
        <v>0</v>
      </c>
      <c r="CT61" s="9"/>
      <c r="CU61" s="9">
        <v>0</v>
      </c>
      <c r="CV61" s="9"/>
      <c r="CW61" s="9">
        <v>0</v>
      </c>
      <c r="CX61" s="9"/>
      <c r="CY61" s="9">
        <v>0</v>
      </c>
      <c r="CZ61" s="9"/>
      <c r="DA61" s="9">
        <v>0</v>
      </c>
      <c r="DB61" s="9"/>
      <c r="DC61" s="9">
        <v>0</v>
      </c>
      <c r="DD61" s="9"/>
      <c r="DE61" s="9">
        <v>0</v>
      </c>
      <c r="DF61" s="19"/>
      <c r="DG61" s="31">
        <f t="shared" si="60"/>
        <v>0</v>
      </c>
      <c r="DH61" s="9">
        <v>0</v>
      </c>
      <c r="DI61" s="19"/>
      <c r="DJ61" s="9">
        <v>0</v>
      </c>
      <c r="DK61" s="9"/>
      <c r="DL61" s="9">
        <v>0</v>
      </c>
      <c r="DM61" s="9"/>
      <c r="DN61" s="9">
        <v>0</v>
      </c>
      <c r="DO61" s="9"/>
      <c r="DP61" s="9">
        <v>0</v>
      </c>
      <c r="DQ61" s="9"/>
      <c r="DR61" s="9">
        <v>0</v>
      </c>
      <c r="DS61" s="9"/>
      <c r="DT61" s="9">
        <v>0</v>
      </c>
      <c r="DU61" s="9"/>
      <c r="DV61" s="9">
        <v>0</v>
      </c>
      <c r="DW61" s="9"/>
      <c r="DX61" s="9">
        <v>0</v>
      </c>
      <c r="DY61" s="19"/>
      <c r="DZ61" s="9">
        <v>0</v>
      </c>
      <c r="EA61" s="9"/>
      <c r="EB61" s="9">
        <v>0</v>
      </c>
      <c r="EC61" s="9"/>
      <c r="ED61" s="31">
        <f t="shared" si="61"/>
        <v>0</v>
      </c>
      <c r="EE61" s="9">
        <v>0</v>
      </c>
      <c r="EF61" s="19"/>
      <c r="EG61" s="9">
        <v>0</v>
      </c>
      <c r="EH61" s="9"/>
      <c r="EI61" s="9">
        <v>-213.49</v>
      </c>
      <c r="EJ61" s="9"/>
      <c r="EK61" s="9">
        <v>0</v>
      </c>
      <c r="EL61" s="9"/>
      <c r="EM61" s="9">
        <v>0</v>
      </c>
      <c r="EN61" s="9"/>
      <c r="EO61" s="9">
        <v>0</v>
      </c>
      <c r="EP61" s="9"/>
      <c r="EQ61" s="9">
        <v>0</v>
      </c>
      <c r="ER61" s="9"/>
      <c r="ES61" s="9">
        <v>0</v>
      </c>
      <c r="ET61" s="9"/>
      <c r="EU61" s="9">
        <v>0</v>
      </c>
      <c r="EV61" s="9"/>
      <c r="EW61" s="9">
        <v>0</v>
      </c>
      <c r="EX61" s="9"/>
      <c r="EY61" s="9">
        <v>0</v>
      </c>
      <c r="EZ61" s="31">
        <f t="shared" si="62"/>
        <v>-213.49</v>
      </c>
      <c r="FA61" s="9">
        <v>0</v>
      </c>
      <c r="FB61" s="19"/>
      <c r="FC61" s="9">
        <v>0</v>
      </c>
      <c r="FD61" s="19"/>
      <c r="FE61" s="9">
        <v>0</v>
      </c>
      <c r="FF61" s="9"/>
      <c r="FG61" s="9">
        <v>0</v>
      </c>
      <c r="FH61" s="9"/>
      <c r="FI61" s="9">
        <v>0</v>
      </c>
      <c r="FJ61" s="9"/>
      <c r="FK61" s="9">
        <v>0</v>
      </c>
      <c r="FL61" s="9"/>
      <c r="FM61" s="9">
        <v>0</v>
      </c>
      <c r="FN61" s="9"/>
      <c r="FO61" s="9">
        <v>0</v>
      </c>
      <c r="FP61" s="9"/>
      <c r="FQ61" s="9">
        <v>0</v>
      </c>
      <c r="FR61" s="9"/>
      <c r="FS61" s="9">
        <v>0</v>
      </c>
      <c r="FT61" s="9"/>
      <c r="FU61" s="9">
        <v>0</v>
      </c>
      <c r="FV61" s="31">
        <f t="shared" si="63"/>
        <v>0</v>
      </c>
      <c r="FW61" s="9">
        <v>0</v>
      </c>
      <c r="FX61" s="19"/>
      <c r="FY61" s="9">
        <v>0</v>
      </c>
      <c r="FZ61" s="9"/>
      <c r="GA61" s="9">
        <v>-1620</v>
      </c>
      <c r="GB61" s="9"/>
      <c r="GC61" s="9">
        <v>0</v>
      </c>
      <c r="GD61" s="9"/>
      <c r="GE61" s="9">
        <v>0</v>
      </c>
      <c r="GF61" s="9"/>
      <c r="GG61" s="9">
        <v>0</v>
      </c>
      <c r="GH61" s="9"/>
      <c r="GI61" s="9">
        <v>0</v>
      </c>
      <c r="GJ61" s="9"/>
      <c r="GK61" s="9">
        <v>0</v>
      </c>
      <c r="GL61" s="9"/>
      <c r="GM61" s="9">
        <v>0</v>
      </c>
      <c r="GN61" s="9"/>
      <c r="GO61" s="9">
        <v>0</v>
      </c>
      <c r="GP61" s="9"/>
      <c r="GQ61" s="9">
        <v>0</v>
      </c>
      <c r="GR61" s="19"/>
      <c r="GS61" s="31">
        <f t="shared" si="64"/>
        <v>-1620</v>
      </c>
      <c r="GT61" s="9">
        <v>0</v>
      </c>
      <c r="GU61" s="19"/>
      <c r="GV61" s="9">
        <v>0</v>
      </c>
      <c r="GW61" s="19"/>
      <c r="GX61" s="9">
        <v>0</v>
      </c>
      <c r="GY61" s="9"/>
      <c r="GZ61" s="9">
        <v>0</v>
      </c>
      <c r="HA61" s="9"/>
      <c r="HB61" s="9">
        <v>0</v>
      </c>
      <c r="HC61" s="9"/>
      <c r="HD61" s="9">
        <v>0</v>
      </c>
      <c r="HE61" s="9"/>
      <c r="HF61" s="9">
        <v>0</v>
      </c>
      <c r="HG61" s="9"/>
      <c r="HH61" s="9">
        <v>0</v>
      </c>
      <c r="HI61" s="9"/>
      <c r="HJ61" s="9">
        <v>0</v>
      </c>
      <c r="HK61" s="9"/>
      <c r="HL61" s="9">
        <v>0</v>
      </c>
      <c r="HM61" s="9"/>
      <c r="HN61" s="9">
        <v>0</v>
      </c>
      <c r="HO61" s="19"/>
      <c r="HP61" s="31">
        <f t="shared" si="65"/>
        <v>0</v>
      </c>
      <c r="HQ61" s="9">
        <v>0</v>
      </c>
      <c r="HR61" s="19"/>
      <c r="HS61" s="9">
        <v>0</v>
      </c>
      <c r="HT61" s="19"/>
      <c r="HU61" s="9">
        <v>-12667.38</v>
      </c>
      <c r="HV61" s="9"/>
      <c r="HW61" s="9">
        <v>0</v>
      </c>
      <c r="HX61" s="9"/>
      <c r="HY61" s="9">
        <v>0</v>
      </c>
      <c r="HZ61" s="9"/>
      <c r="IA61" s="9">
        <v>0</v>
      </c>
      <c r="IB61" s="9"/>
      <c r="IC61" s="9">
        <v>0</v>
      </c>
      <c r="ID61" s="9"/>
      <c r="IE61" s="9">
        <v>0</v>
      </c>
      <c r="IF61" s="9"/>
      <c r="IG61" s="9">
        <v>0</v>
      </c>
      <c r="IH61" s="9"/>
      <c r="II61" s="9">
        <v>0</v>
      </c>
      <c r="IJ61" s="9"/>
      <c r="IK61" s="9">
        <v>0</v>
      </c>
      <c r="IL61" s="9"/>
      <c r="IM61" s="9">
        <v>0</v>
      </c>
      <c r="IN61" s="9"/>
      <c r="IO61" s="31">
        <f t="shared" si="66"/>
        <v>-12667.38</v>
      </c>
      <c r="IP61" s="9">
        <v>0</v>
      </c>
      <c r="IQ61" s="19"/>
      <c r="IR61" s="9">
        <v>0</v>
      </c>
      <c r="IS61" s="19"/>
      <c r="IT61" s="9">
        <v>0</v>
      </c>
      <c r="IU61" s="9"/>
      <c r="IV61" s="9">
        <v>0</v>
      </c>
      <c r="IW61" s="9"/>
      <c r="IX61" s="9">
        <v>0</v>
      </c>
      <c r="IY61" s="9"/>
      <c r="IZ61" s="9">
        <v>0</v>
      </c>
      <c r="JA61" s="9"/>
      <c r="JB61" s="9">
        <v>0</v>
      </c>
      <c r="JC61" s="9"/>
      <c r="JD61" s="9">
        <v>0</v>
      </c>
      <c r="JE61" s="9"/>
      <c r="JF61" s="9">
        <v>0</v>
      </c>
      <c r="JG61" s="9"/>
      <c r="JH61" s="9">
        <v>0</v>
      </c>
      <c r="JI61" s="9"/>
      <c r="JJ61" s="9">
        <v>0</v>
      </c>
      <c r="JK61" s="9"/>
      <c r="JL61" s="9">
        <v>0</v>
      </c>
      <c r="JM61" s="9"/>
      <c r="JN61" s="31">
        <f t="shared" si="67"/>
        <v>0</v>
      </c>
      <c r="JO61" s="9">
        <v>0</v>
      </c>
      <c r="JP61" s="9"/>
      <c r="JQ61" s="9">
        <f t="shared" si="93"/>
        <v>0</v>
      </c>
      <c r="JR61" s="9"/>
      <c r="JS61" s="9">
        <f t="shared" si="94"/>
        <v>0</v>
      </c>
      <c r="JT61" s="9"/>
      <c r="JU61" s="9">
        <f t="shared" si="95"/>
        <v>0</v>
      </c>
      <c r="JV61" s="9"/>
      <c r="JW61" s="72">
        <f t="shared" si="25"/>
        <v>0</v>
      </c>
      <c r="JX61" s="9"/>
      <c r="JY61" s="9">
        <f t="shared" si="96"/>
        <v>0</v>
      </c>
      <c r="JZ61" s="19"/>
      <c r="KA61" s="9">
        <f t="shared" si="97"/>
        <v>0</v>
      </c>
      <c r="KB61" s="8"/>
      <c r="KC61" s="9">
        <f t="shared" si="98"/>
        <v>-14500.869999999999</v>
      </c>
      <c r="KD61" s="9"/>
      <c r="KE61" s="9">
        <f t="shared" si="99"/>
        <v>-17066</v>
      </c>
      <c r="KF61" s="9"/>
      <c r="KG61" s="9">
        <f t="shared" si="100"/>
        <v>0</v>
      </c>
      <c r="KH61" s="9"/>
      <c r="KI61" s="9">
        <f t="shared" si="101"/>
        <v>0</v>
      </c>
      <c r="KJ61" s="9"/>
      <c r="KK61" s="9">
        <f t="shared" si="102"/>
        <v>0</v>
      </c>
      <c r="KL61" s="9"/>
      <c r="KM61" s="9">
        <f t="shared" si="103"/>
        <v>0</v>
      </c>
      <c r="KN61" s="9"/>
      <c r="KO61" s="9">
        <f t="shared" si="104"/>
        <v>0</v>
      </c>
      <c r="KP61" s="9"/>
      <c r="KQ61" s="31">
        <f t="shared" si="68"/>
        <v>-31566.87</v>
      </c>
      <c r="KR61" s="9"/>
      <c r="KS61" s="31">
        <v>-1125</v>
      </c>
      <c r="KT61" s="23"/>
      <c r="KU61" s="23"/>
      <c r="KV61" s="14"/>
    </row>
    <row r="62" spans="1:308" x14ac:dyDescent="0.2">
      <c r="A62" s="74">
        <v>9</v>
      </c>
      <c r="B62" s="40" t="s">
        <v>141</v>
      </c>
      <c r="C62" s="11" t="s">
        <v>131</v>
      </c>
      <c r="E62" s="19"/>
      <c r="F62" s="9">
        <v>0</v>
      </c>
      <c r="G62" s="19"/>
      <c r="H62" s="9">
        <v>0</v>
      </c>
      <c r="I62" s="19"/>
      <c r="J62" s="9">
        <v>0</v>
      </c>
      <c r="K62" s="9"/>
      <c r="L62" s="9">
        <v>0</v>
      </c>
      <c r="M62" s="9"/>
      <c r="N62" s="9">
        <v>0</v>
      </c>
      <c r="O62" s="9"/>
      <c r="P62" s="9">
        <v>0</v>
      </c>
      <c r="Q62" s="9"/>
      <c r="R62" s="9">
        <v>0</v>
      </c>
      <c r="S62" s="9"/>
      <c r="T62" s="9">
        <v>0</v>
      </c>
      <c r="U62" s="9"/>
      <c r="V62" s="9">
        <v>0</v>
      </c>
      <c r="W62" s="9"/>
      <c r="X62" s="9">
        <v>0</v>
      </c>
      <c r="Y62" s="31">
        <f t="shared" si="56"/>
        <v>0</v>
      </c>
      <c r="Z62" s="9">
        <v>0</v>
      </c>
      <c r="AA62" s="19"/>
      <c r="AB62" s="9">
        <v>0</v>
      </c>
      <c r="AC62" s="19"/>
      <c r="AD62" s="9">
        <v>0</v>
      </c>
      <c r="AE62" s="9"/>
      <c r="AF62" s="9">
        <v>0</v>
      </c>
      <c r="AG62" s="9"/>
      <c r="AH62" s="9">
        <v>0</v>
      </c>
      <c r="AI62" s="9"/>
      <c r="AJ62" s="9">
        <v>0</v>
      </c>
      <c r="AK62" s="9"/>
      <c r="AL62" s="9">
        <v>0</v>
      </c>
      <c r="AM62" s="9"/>
      <c r="AN62" s="9">
        <v>0</v>
      </c>
      <c r="AO62" s="9"/>
      <c r="AP62" s="9">
        <v>0</v>
      </c>
      <c r="AQ62" s="9"/>
      <c r="AR62" s="9">
        <v>0</v>
      </c>
      <c r="AS62" s="9"/>
      <c r="AT62" s="9">
        <v>0</v>
      </c>
      <c r="AU62" s="9"/>
      <c r="AV62" s="31">
        <f t="shared" si="57"/>
        <v>0</v>
      </c>
      <c r="AW62" s="9">
        <v>0</v>
      </c>
      <c r="AX62" s="19"/>
      <c r="AY62" s="9">
        <v>0</v>
      </c>
      <c r="AZ62" s="9"/>
      <c r="BA62" s="9">
        <v>0</v>
      </c>
      <c r="BB62" s="9"/>
      <c r="BC62" s="9">
        <v>0</v>
      </c>
      <c r="BD62" s="9"/>
      <c r="BE62" s="9">
        <v>0</v>
      </c>
      <c r="BF62" s="9"/>
      <c r="BG62" s="9">
        <v>0</v>
      </c>
      <c r="BH62" s="9"/>
      <c r="BI62" s="9">
        <v>0</v>
      </c>
      <c r="BJ62" s="9"/>
      <c r="BK62" s="9">
        <v>0</v>
      </c>
      <c r="BL62" s="9"/>
      <c r="BM62" s="9">
        <v>0</v>
      </c>
      <c r="BN62" s="9"/>
      <c r="BO62" s="9">
        <v>0</v>
      </c>
      <c r="BP62" s="19"/>
      <c r="BQ62" s="31">
        <f t="shared" si="58"/>
        <v>0</v>
      </c>
      <c r="BR62" s="9">
        <v>0</v>
      </c>
      <c r="BS62" s="19"/>
      <c r="BT62" s="9">
        <v>0</v>
      </c>
      <c r="BU62" s="9"/>
      <c r="BV62" s="9">
        <v>0</v>
      </c>
      <c r="BW62" s="9"/>
      <c r="BX62" s="9">
        <v>0</v>
      </c>
      <c r="BY62" s="9"/>
      <c r="BZ62" s="9">
        <v>0</v>
      </c>
      <c r="CA62" s="9"/>
      <c r="CB62" s="9">
        <v>0</v>
      </c>
      <c r="CC62" s="9"/>
      <c r="CD62" s="9">
        <v>0</v>
      </c>
      <c r="CE62" s="9"/>
      <c r="CF62" s="9">
        <v>0</v>
      </c>
      <c r="CG62" s="9"/>
      <c r="CH62" s="9">
        <v>0</v>
      </c>
      <c r="CI62" s="9"/>
      <c r="CJ62" s="9">
        <v>0</v>
      </c>
      <c r="CK62" s="19"/>
      <c r="CL62" s="31">
        <f t="shared" si="59"/>
        <v>0</v>
      </c>
      <c r="CM62" s="9">
        <v>0</v>
      </c>
      <c r="CN62" s="19"/>
      <c r="CO62" s="9">
        <v>0</v>
      </c>
      <c r="CP62" s="9"/>
      <c r="CQ62" s="9">
        <v>0</v>
      </c>
      <c r="CR62" s="9"/>
      <c r="CS62" s="9">
        <v>0</v>
      </c>
      <c r="CT62" s="9"/>
      <c r="CU62" s="9">
        <v>0</v>
      </c>
      <c r="CV62" s="9"/>
      <c r="CW62" s="9">
        <v>0</v>
      </c>
      <c r="CX62" s="9"/>
      <c r="CY62" s="9">
        <v>0</v>
      </c>
      <c r="CZ62" s="9"/>
      <c r="DA62" s="9">
        <v>0</v>
      </c>
      <c r="DB62" s="9"/>
      <c r="DC62" s="9">
        <v>0</v>
      </c>
      <c r="DD62" s="9"/>
      <c r="DE62" s="9">
        <v>0</v>
      </c>
      <c r="DF62" s="19"/>
      <c r="DG62" s="31">
        <f t="shared" si="60"/>
        <v>0</v>
      </c>
      <c r="DH62" s="9">
        <v>0</v>
      </c>
      <c r="DI62" s="19"/>
      <c r="DJ62" s="9">
        <v>0</v>
      </c>
      <c r="DK62" s="9"/>
      <c r="DL62" s="9">
        <v>0</v>
      </c>
      <c r="DM62" s="9"/>
      <c r="DN62" s="9">
        <v>0</v>
      </c>
      <c r="DO62" s="9"/>
      <c r="DP62" s="9">
        <v>0</v>
      </c>
      <c r="DQ62" s="9"/>
      <c r="DR62" s="9">
        <v>0</v>
      </c>
      <c r="DS62" s="9"/>
      <c r="DT62" s="9">
        <v>0</v>
      </c>
      <c r="DU62" s="9"/>
      <c r="DV62" s="9">
        <v>0</v>
      </c>
      <c r="DW62" s="9"/>
      <c r="DX62" s="9">
        <v>0</v>
      </c>
      <c r="DY62" s="19"/>
      <c r="DZ62" s="9">
        <v>0</v>
      </c>
      <c r="EA62" s="9"/>
      <c r="EB62" s="9">
        <v>0</v>
      </c>
      <c r="EC62" s="9"/>
      <c r="ED62" s="31">
        <f t="shared" si="61"/>
        <v>0</v>
      </c>
      <c r="EE62" s="9">
        <v>0</v>
      </c>
      <c r="EF62" s="19"/>
      <c r="EG62" s="9">
        <v>0</v>
      </c>
      <c r="EH62" s="9"/>
      <c r="EI62" s="9">
        <v>0</v>
      </c>
      <c r="EJ62" s="9"/>
      <c r="EK62" s="9">
        <v>0</v>
      </c>
      <c r="EL62" s="9"/>
      <c r="EM62" s="9">
        <v>0</v>
      </c>
      <c r="EN62" s="9"/>
      <c r="EO62" s="9">
        <v>0</v>
      </c>
      <c r="EP62" s="9"/>
      <c r="EQ62" s="9">
        <v>0</v>
      </c>
      <c r="ER62" s="9"/>
      <c r="ES62" s="9">
        <v>0</v>
      </c>
      <c r="ET62" s="9"/>
      <c r="EU62" s="9">
        <v>0</v>
      </c>
      <c r="EV62" s="9"/>
      <c r="EW62" s="9">
        <v>0</v>
      </c>
      <c r="EX62" s="9"/>
      <c r="EY62" s="9">
        <v>0</v>
      </c>
      <c r="EZ62" s="31">
        <f t="shared" si="62"/>
        <v>0</v>
      </c>
      <c r="FA62" s="9">
        <v>0</v>
      </c>
      <c r="FB62" s="19"/>
      <c r="FC62" s="9">
        <v>0</v>
      </c>
      <c r="FD62" s="19"/>
      <c r="FE62" s="9">
        <v>0</v>
      </c>
      <c r="FF62" s="9"/>
      <c r="FG62" s="9">
        <v>0</v>
      </c>
      <c r="FH62" s="9"/>
      <c r="FI62" s="9">
        <v>0</v>
      </c>
      <c r="FJ62" s="9"/>
      <c r="FK62" s="9">
        <v>0</v>
      </c>
      <c r="FL62" s="9"/>
      <c r="FM62" s="9">
        <v>0</v>
      </c>
      <c r="FN62" s="9"/>
      <c r="FO62" s="9">
        <v>0</v>
      </c>
      <c r="FP62" s="9"/>
      <c r="FQ62" s="9">
        <v>0</v>
      </c>
      <c r="FR62" s="9"/>
      <c r="FS62" s="9">
        <v>0</v>
      </c>
      <c r="FT62" s="9"/>
      <c r="FU62" s="9">
        <v>0</v>
      </c>
      <c r="FV62" s="31">
        <f t="shared" si="63"/>
        <v>0</v>
      </c>
      <c r="FW62" s="9">
        <v>0</v>
      </c>
      <c r="FX62" s="19"/>
      <c r="FY62" s="9">
        <v>0</v>
      </c>
      <c r="FZ62" s="9"/>
      <c r="GA62" s="9">
        <v>0</v>
      </c>
      <c r="GB62" s="9"/>
      <c r="GC62" s="9">
        <v>0</v>
      </c>
      <c r="GD62" s="9"/>
      <c r="GE62" s="9">
        <v>0</v>
      </c>
      <c r="GF62" s="9"/>
      <c r="GG62" s="9">
        <v>0</v>
      </c>
      <c r="GH62" s="9"/>
      <c r="GI62" s="9">
        <v>0</v>
      </c>
      <c r="GJ62" s="9"/>
      <c r="GK62" s="9">
        <v>0</v>
      </c>
      <c r="GL62" s="9"/>
      <c r="GM62" s="9">
        <v>0</v>
      </c>
      <c r="GN62" s="9"/>
      <c r="GO62" s="9">
        <v>0</v>
      </c>
      <c r="GP62" s="9"/>
      <c r="GQ62" s="9">
        <v>0</v>
      </c>
      <c r="GR62" s="19"/>
      <c r="GS62" s="31">
        <f t="shared" si="64"/>
        <v>0</v>
      </c>
      <c r="GT62" s="9">
        <v>0</v>
      </c>
      <c r="GU62" s="19"/>
      <c r="GV62" s="9">
        <v>0</v>
      </c>
      <c r="GW62" s="19"/>
      <c r="GX62" s="9">
        <v>0</v>
      </c>
      <c r="GY62" s="9"/>
      <c r="GZ62" s="9">
        <v>0</v>
      </c>
      <c r="HA62" s="9"/>
      <c r="HB62" s="9">
        <v>0</v>
      </c>
      <c r="HC62" s="9"/>
      <c r="HD62" s="9">
        <v>0</v>
      </c>
      <c r="HE62" s="9"/>
      <c r="HF62" s="9">
        <v>0</v>
      </c>
      <c r="HG62" s="9"/>
      <c r="HH62" s="9">
        <v>0</v>
      </c>
      <c r="HI62" s="9"/>
      <c r="HJ62" s="9">
        <v>0</v>
      </c>
      <c r="HK62" s="9"/>
      <c r="HL62" s="9">
        <v>0</v>
      </c>
      <c r="HM62" s="9"/>
      <c r="HN62" s="9">
        <v>0</v>
      </c>
      <c r="HO62" s="19"/>
      <c r="HP62" s="31">
        <f t="shared" si="65"/>
        <v>0</v>
      </c>
      <c r="HQ62" s="9">
        <v>0</v>
      </c>
      <c r="HR62" s="19"/>
      <c r="HS62" s="9">
        <v>0</v>
      </c>
      <c r="HT62" s="19"/>
      <c r="HU62" s="9">
        <v>0</v>
      </c>
      <c r="HV62" s="9"/>
      <c r="HW62" s="9">
        <v>0</v>
      </c>
      <c r="HX62" s="9"/>
      <c r="HY62" s="9">
        <v>0</v>
      </c>
      <c r="HZ62" s="9"/>
      <c r="IA62" s="9">
        <v>0</v>
      </c>
      <c r="IB62" s="9"/>
      <c r="IC62" s="9">
        <v>0</v>
      </c>
      <c r="ID62" s="9"/>
      <c r="IE62" s="9">
        <v>0</v>
      </c>
      <c r="IF62" s="9"/>
      <c r="IG62" s="9">
        <v>0</v>
      </c>
      <c r="IH62" s="9"/>
      <c r="II62" s="9">
        <v>0</v>
      </c>
      <c r="IJ62" s="9"/>
      <c r="IK62" s="9">
        <v>0</v>
      </c>
      <c r="IL62" s="9"/>
      <c r="IM62" s="9">
        <v>0</v>
      </c>
      <c r="IN62" s="9"/>
      <c r="IO62" s="31">
        <f t="shared" si="66"/>
        <v>0</v>
      </c>
      <c r="IP62" s="9">
        <v>0</v>
      </c>
      <c r="IQ62" s="19"/>
      <c r="IR62" s="9">
        <v>0</v>
      </c>
      <c r="IS62" s="19"/>
      <c r="IT62" s="9">
        <v>-500</v>
      </c>
      <c r="IU62" s="9"/>
      <c r="IV62" s="9">
        <v>0</v>
      </c>
      <c r="IW62" s="9"/>
      <c r="IX62" s="9">
        <v>0</v>
      </c>
      <c r="IY62" s="9"/>
      <c r="IZ62" s="9">
        <v>0</v>
      </c>
      <c r="JA62" s="9"/>
      <c r="JB62" s="9">
        <v>0</v>
      </c>
      <c r="JC62" s="9"/>
      <c r="JD62" s="9">
        <v>0</v>
      </c>
      <c r="JE62" s="9"/>
      <c r="JF62" s="9">
        <v>0</v>
      </c>
      <c r="JG62" s="9"/>
      <c r="JH62" s="9">
        <v>0</v>
      </c>
      <c r="JI62" s="9"/>
      <c r="JJ62" s="9">
        <v>0</v>
      </c>
      <c r="JK62" s="9"/>
      <c r="JL62" s="9">
        <v>0</v>
      </c>
      <c r="JM62" s="9"/>
      <c r="JN62" s="31">
        <f t="shared" si="67"/>
        <v>-500</v>
      </c>
      <c r="JO62" s="9">
        <v>0</v>
      </c>
      <c r="JP62" s="9"/>
      <c r="JQ62" s="9">
        <f t="shared" si="93"/>
        <v>0</v>
      </c>
      <c r="JR62" s="9"/>
      <c r="JS62" s="9">
        <f t="shared" si="94"/>
        <v>0</v>
      </c>
      <c r="JT62" s="9"/>
      <c r="JU62" s="9">
        <f t="shared" si="95"/>
        <v>0</v>
      </c>
      <c r="JV62" s="9"/>
      <c r="JW62" s="72">
        <f t="shared" si="25"/>
        <v>0</v>
      </c>
      <c r="JX62" s="9"/>
      <c r="JY62" s="9">
        <f t="shared" si="96"/>
        <v>0</v>
      </c>
      <c r="JZ62" s="19"/>
      <c r="KA62" s="9">
        <f t="shared" si="97"/>
        <v>0</v>
      </c>
      <c r="KB62" s="8"/>
      <c r="KC62" s="9">
        <f t="shared" si="98"/>
        <v>-500</v>
      </c>
      <c r="KD62" s="9"/>
      <c r="KE62" s="9">
        <f t="shared" si="99"/>
        <v>0</v>
      </c>
      <c r="KF62" s="9"/>
      <c r="KG62" s="9">
        <f t="shared" si="100"/>
        <v>0</v>
      </c>
      <c r="KH62" s="9"/>
      <c r="KI62" s="9">
        <f t="shared" si="101"/>
        <v>0</v>
      </c>
      <c r="KJ62" s="9"/>
      <c r="KK62" s="9">
        <f t="shared" si="102"/>
        <v>0</v>
      </c>
      <c r="KL62" s="9"/>
      <c r="KM62" s="9">
        <f t="shared" si="103"/>
        <v>0</v>
      </c>
      <c r="KN62" s="9"/>
      <c r="KO62" s="9">
        <f t="shared" si="104"/>
        <v>0</v>
      </c>
      <c r="KP62" s="9"/>
      <c r="KQ62" s="31">
        <f t="shared" si="68"/>
        <v>-500</v>
      </c>
      <c r="KR62" s="9"/>
      <c r="KS62" s="31">
        <v>-5460</v>
      </c>
      <c r="KT62" s="23"/>
      <c r="KU62" s="23"/>
      <c r="KV62" s="14"/>
    </row>
    <row r="63" spans="1:308" x14ac:dyDescent="0.2">
      <c r="A63" s="74"/>
      <c r="B63" s="12" t="s">
        <v>142</v>
      </c>
      <c r="C63" s="69" t="s">
        <v>143</v>
      </c>
      <c r="D63" s="22"/>
      <c r="E63" s="19"/>
      <c r="F63" s="72">
        <f>ROUND(SUM(F64:F72),2)</f>
        <v>0</v>
      </c>
      <c r="G63" s="30"/>
      <c r="H63" s="72">
        <f>ROUND(SUM(H64:H72),2)</f>
        <v>0</v>
      </c>
      <c r="I63" s="30"/>
      <c r="J63" s="72">
        <f>ROUND(SUM(J64:J72),2)</f>
        <v>0</v>
      </c>
      <c r="K63" s="72"/>
      <c r="L63" s="72">
        <f>ROUND(SUM(L64:L72),2)</f>
        <v>0</v>
      </c>
      <c r="M63" s="72"/>
      <c r="N63" s="72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72">
        <f t="shared" si="56"/>
        <v>0</v>
      </c>
      <c r="Z63" s="72">
        <f>ROUND(SUM(Z64:Z72),2)</f>
        <v>0</v>
      </c>
      <c r="AA63" s="30"/>
      <c r="AB63" s="72">
        <f>ROUND(SUM(AB64:AB72),2)</f>
        <v>0</v>
      </c>
      <c r="AC63" s="30"/>
      <c r="AD63" s="72">
        <f>ROUND(SUM(AD64:AD72),2)</f>
        <v>0</v>
      </c>
      <c r="AE63" s="72"/>
      <c r="AF63" s="72">
        <f>ROUND(SUM(AF64:AF72),2)</f>
        <v>0</v>
      </c>
      <c r="AG63" s="72"/>
      <c r="AH63" s="72">
        <f>ROUND(SUM(AH64:AH72),2)</f>
        <v>0</v>
      </c>
      <c r="AI63" s="72"/>
      <c r="AJ63" s="72"/>
      <c r="AK63" s="72"/>
      <c r="AL63" s="72">
        <f>ROUND(SUM(AL64:AL72),2)</f>
        <v>0</v>
      </c>
      <c r="AM63" s="31"/>
      <c r="AN63" s="72">
        <f>ROUND(SUM(AN64:AN72),2)</f>
        <v>0</v>
      </c>
      <c r="AO63" s="72"/>
      <c r="AP63" s="72"/>
      <c r="AQ63" s="72"/>
      <c r="AR63" s="72"/>
      <c r="AS63" s="72"/>
      <c r="AT63" s="72"/>
      <c r="AU63" s="31"/>
      <c r="AV63" s="72">
        <f t="shared" si="57"/>
        <v>0</v>
      </c>
      <c r="AW63" s="72">
        <f>ROUND(SUM(AW64:AW72),2)</f>
        <v>0</v>
      </c>
      <c r="AX63" s="30"/>
      <c r="AY63" s="72">
        <f>ROUND(SUM(AY64:AY72),2)</f>
        <v>0</v>
      </c>
      <c r="AZ63" s="31"/>
      <c r="BA63" s="72">
        <f>ROUND(SUM(BA64:BA72),2)</f>
        <v>0</v>
      </c>
      <c r="BB63" s="72"/>
      <c r="BC63" s="72">
        <f>ROUND(SUM(BC64:BC72),2)</f>
        <v>0</v>
      </c>
      <c r="BD63" s="72"/>
      <c r="BE63" s="9">
        <v>0</v>
      </c>
      <c r="BF63" s="72"/>
      <c r="BG63" s="72">
        <f>ROUND(SUM(BG64:BG72),2)</f>
        <v>0</v>
      </c>
      <c r="BH63" s="72"/>
      <c r="BI63" s="72">
        <f>ROUND(SUM(BI64:BI72),2)</f>
        <v>0</v>
      </c>
      <c r="BJ63" s="72"/>
      <c r="BK63" s="72"/>
      <c r="BL63" s="72"/>
      <c r="BM63" s="72">
        <f>ROUND(SUM(BM64:BM72),2)</f>
        <v>0</v>
      </c>
      <c r="BN63" s="72"/>
      <c r="BO63" s="72">
        <f>ROUND(SUM(BO64:BO72),2)</f>
        <v>0</v>
      </c>
      <c r="BP63" s="30"/>
      <c r="BQ63" s="72">
        <f t="shared" si="58"/>
        <v>0</v>
      </c>
      <c r="BR63" s="72">
        <f>ROUND(SUM(BR64:BR72),2)</f>
        <v>0</v>
      </c>
      <c r="BS63" s="30"/>
      <c r="BT63" s="72">
        <f>ROUND(SUM(BT64:BT72),2)</f>
        <v>0</v>
      </c>
      <c r="BU63" s="72"/>
      <c r="BV63" s="72">
        <f>ROUND(SUM(BV64:BV72),2)</f>
        <v>0</v>
      </c>
      <c r="BW63" s="31"/>
      <c r="BX63" s="72">
        <f>ROUND(SUM(BX64:BX72),2)</f>
        <v>0</v>
      </c>
      <c r="BY63" s="72"/>
      <c r="BZ63" s="72"/>
      <c r="CA63" s="72"/>
      <c r="CB63" s="72">
        <f>ROUND(SUM(CB64:CB72),2)</f>
        <v>0</v>
      </c>
      <c r="CC63" s="72"/>
      <c r="CD63" s="72">
        <f>ROUND(SUM(CD64:CD72),2)</f>
        <v>0</v>
      </c>
      <c r="CE63" s="72"/>
      <c r="CF63" s="72"/>
      <c r="CG63" s="72"/>
      <c r="CH63" s="72">
        <f>ROUND(SUM(CH64:CH72),2)</f>
        <v>0</v>
      </c>
      <c r="CI63" s="72"/>
      <c r="CJ63" s="72">
        <f>ROUND(SUM(CJ64:CJ72),2)</f>
        <v>0</v>
      </c>
      <c r="CK63" s="30"/>
      <c r="CL63" s="72">
        <f t="shared" si="59"/>
        <v>0</v>
      </c>
      <c r="CM63" s="72">
        <f>ROUND(SUM(CM64:CM72),2)</f>
        <v>0</v>
      </c>
      <c r="CN63" s="30"/>
      <c r="CO63" s="72">
        <f>ROUND(SUM(CO64:CO72),2)</f>
        <v>0</v>
      </c>
      <c r="CP63" s="31"/>
      <c r="CQ63" s="72">
        <f>ROUND(SUM(CQ64:CQ72),2)</f>
        <v>0</v>
      </c>
      <c r="CR63" s="31"/>
      <c r="CS63" s="72">
        <f>ROUND(SUM(CS64:CS72),2)</f>
        <v>0</v>
      </c>
      <c r="CT63" s="72"/>
      <c r="CU63" s="72"/>
      <c r="CV63" s="72"/>
      <c r="CW63" s="72">
        <f>ROUND(SUM(CW64:CW72),2)</f>
        <v>0</v>
      </c>
      <c r="CX63" s="72"/>
      <c r="CY63" s="72">
        <f>ROUND(SUM(CY64:CY72),2)</f>
        <v>0</v>
      </c>
      <c r="CZ63" s="72"/>
      <c r="DA63" s="72"/>
      <c r="DB63" s="72"/>
      <c r="DC63" s="72">
        <f>ROUND(SUM(DC64:DC72),2)</f>
        <v>0</v>
      </c>
      <c r="DD63" s="72"/>
      <c r="DE63" s="72">
        <f>ROUND(SUM(DE64:DE72),2)</f>
        <v>0</v>
      </c>
      <c r="DF63" s="30"/>
      <c r="DG63" s="72">
        <f t="shared" si="60"/>
        <v>0</v>
      </c>
      <c r="DH63" s="72">
        <f>ROUND(SUM(DH64:DH72),2)</f>
        <v>0</v>
      </c>
      <c r="DI63" s="30"/>
      <c r="DJ63" s="72">
        <f>ROUND(SUM(DJ64:DJ72),2)</f>
        <v>0</v>
      </c>
      <c r="DK63" s="31"/>
      <c r="DL63" s="72">
        <f>ROUND(SUM(DL64:DL72),2)</f>
        <v>0</v>
      </c>
      <c r="DM63" s="31"/>
      <c r="DN63" s="72">
        <f>ROUND(SUM(DN64:DN72),2)</f>
        <v>0</v>
      </c>
      <c r="DO63" s="72"/>
      <c r="DP63" s="72"/>
      <c r="DQ63" s="31"/>
      <c r="DR63" s="72">
        <f>ROUND(SUM(DR64:DR72),2)</f>
        <v>0</v>
      </c>
      <c r="DS63" s="72"/>
      <c r="DT63" s="72">
        <f>ROUND(SUM(DT64:DT72),2)</f>
        <v>0</v>
      </c>
      <c r="DU63" s="72"/>
      <c r="DV63" s="72"/>
      <c r="DW63" s="72"/>
      <c r="DX63" s="72"/>
      <c r="DY63" s="30"/>
      <c r="DZ63" s="72">
        <f>ROUND(SUM(DZ64:DZ72),2)</f>
        <v>0</v>
      </c>
      <c r="EA63" s="72"/>
      <c r="EB63" s="72">
        <f>ROUND(SUM(EB64:EB72),2)</f>
        <v>0</v>
      </c>
      <c r="EC63" s="72"/>
      <c r="ED63" s="72">
        <f t="shared" si="61"/>
        <v>0</v>
      </c>
      <c r="EE63" s="72">
        <f>ROUND(SUM(EE64:EE72),2)</f>
        <v>0</v>
      </c>
      <c r="EF63" s="30"/>
      <c r="EG63" s="72">
        <f>ROUND(SUM(EG64:EG72),2)</f>
        <v>0</v>
      </c>
      <c r="EH63" s="31"/>
      <c r="EI63" s="72">
        <f>ROUND(SUM(EI64:EI72),2)</f>
        <v>0</v>
      </c>
      <c r="EJ63" s="31"/>
      <c r="EK63" s="72">
        <f>ROUND(SUM(EK64:EK72),2)</f>
        <v>0</v>
      </c>
      <c r="EL63" s="72"/>
      <c r="EM63" s="72"/>
      <c r="EN63" s="31"/>
      <c r="EO63" s="72">
        <f>ROUND(SUM(EO64:EO72),2)</f>
        <v>0</v>
      </c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>
        <f t="shared" si="62"/>
        <v>0</v>
      </c>
      <c r="FA63" s="72">
        <f>ROUND(SUM(FA64:FA72),2)</f>
        <v>0</v>
      </c>
      <c r="FB63" s="30"/>
      <c r="FC63" s="72">
        <f>ROUND(SUM(FC64:FC72),2)</f>
        <v>0</v>
      </c>
      <c r="FD63" s="30"/>
      <c r="FE63" s="72">
        <f>ROUND(SUM(FE64:FE72),2)</f>
        <v>0</v>
      </c>
      <c r="FF63" s="31"/>
      <c r="FG63" s="72">
        <f>ROUND(SUM(FG64:FG72),2)</f>
        <v>0</v>
      </c>
      <c r="FH63" s="72"/>
      <c r="FI63" s="72"/>
      <c r="FJ63" s="72"/>
      <c r="FK63" s="72"/>
      <c r="FL63" s="72"/>
      <c r="FM63" s="72">
        <f>ROUND(SUM(FM64:FM72),2)</f>
        <v>0</v>
      </c>
      <c r="FN63" s="72"/>
      <c r="FO63" s="72"/>
      <c r="FP63" s="31"/>
      <c r="FQ63" s="31"/>
      <c r="FR63" s="31"/>
      <c r="FS63" s="72">
        <f>ROUND(SUM(FS64:FS72),2)</f>
        <v>0</v>
      </c>
      <c r="FT63" s="72"/>
      <c r="FU63" s="72">
        <f>ROUND(SUM(FU64:FU72),2)</f>
        <v>0</v>
      </c>
      <c r="FV63" s="72">
        <f t="shared" si="63"/>
        <v>0</v>
      </c>
      <c r="FW63" s="72">
        <f>ROUND(SUM(FW64:FW72),2)</f>
        <v>0</v>
      </c>
      <c r="FX63" s="30"/>
      <c r="FY63" s="72">
        <f>ROUND(SUM(FY64:FY72),2)</f>
        <v>0</v>
      </c>
      <c r="FZ63" s="72"/>
      <c r="GA63" s="72">
        <f>ROUND(SUM(GA64:GA72),2)</f>
        <v>0</v>
      </c>
      <c r="GB63" s="72"/>
      <c r="GC63" s="72">
        <f>ROUND(SUM(GC64:GC72),2)</f>
        <v>0</v>
      </c>
      <c r="GD63" s="72"/>
      <c r="GE63" s="72"/>
      <c r="GF63" s="31"/>
      <c r="GG63" s="31"/>
      <c r="GH63" s="31"/>
      <c r="GI63" s="72">
        <f>ROUND(SUM(GI64:GI72),2)</f>
        <v>0</v>
      </c>
      <c r="GJ63" s="72"/>
      <c r="GK63" s="72"/>
      <c r="GL63" s="31"/>
      <c r="GM63" s="31"/>
      <c r="GN63" s="31"/>
      <c r="GO63" s="72">
        <f>ROUND(SUM(GO64:GO72),2)</f>
        <v>0</v>
      </c>
      <c r="GP63" s="72"/>
      <c r="GQ63" s="72">
        <f>ROUND(SUM(GQ64:GQ72),2)</f>
        <v>0</v>
      </c>
      <c r="GR63" s="30"/>
      <c r="GS63" s="72">
        <f t="shared" si="64"/>
        <v>0</v>
      </c>
      <c r="GT63" s="72">
        <f>ROUND(SUM(GT64:GT72),2)</f>
        <v>0</v>
      </c>
      <c r="GU63" s="30"/>
      <c r="GV63" s="72">
        <f>ROUND(SUM(GV64:GV72),2)</f>
        <v>0</v>
      </c>
      <c r="GW63" s="30"/>
      <c r="GX63" s="72">
        <f>ROUND(SUM(GX64:GX72),2)</f>
        <v>0</v>
      </c>
      <c r="GY63" s="31"/>
      <c r="GZ63" s="72">
        <f>ROUND(SUM(GZ64:GZ72),2)</f>
        <v>0</v>
      </c>
      <c r="HA63" s="72"/>
      <c r="HB63" s="72"/>
      <c r="HC63" s="31"/>
      <c r="HD63" s="72">
        <f>ROUND(SUM(HD64:HD72),2)</f>
        <v>0</v>
      </c>
      <c r="HE63" s="31"/>
      <c r="HF63" s="72">
        <f>ROUND(SUM(HF64:HF72),2)</f>
        <v>0</v>
      </c>
      <c r="HG63" s="72"/>
      <c r="HH63" s="72"/>
      <c r="HI63" s="72"/>
      <c r="HJ63" s="72">
        <f>ROUND(SUM(HJ64:HJ72),2)</f>
        <v>0</v>
      </c>
      <c r="HK63" s="31"/>
      <c r="HL63" s="72">
        <f>ROUND(SUM(HL64:HL72),2)</f>
        <v>0</v>
      </c>
      <c r="HM63" s="72"/>
      <c r="HN63" s="72">
        <f>ROUND(SUM(HN64:HN72),2)</f>
        <v>0</v>
      </c>
      <c r="HO63" s="30"/>
      <c r="HP63" s="72">
        <f t="shared" si="65"/>
        <v>0</v>
      </c>
      <c r="HQ63" s="72">
        <f>ROUND(SUM(HQ64:HQ72),2)</f>
        <v>0</v>
      </c>
      <c r="HR63" s="30"/>
      <c r="HS63" s="72">
        <f>ROUND(SUM(HS64:HS72),2)</f>
        <v>0</v>
      </c>
      <c r="HT63" s="30"/>
      <c r="HU63" s="72">
        <f>ROUND(SUM(HU64:HU72),2)</f>
        <v>0</v>
      </c>
      <c r="HV63" s="31"/>
      <c r="HW63" s="31"/>
      <c r="HX63" s="31"/>
      <c r="HY63" s="72"/>
      <c r="HZ63" s="72"/>
      <c r="IA63" s="72"/>
      <c r="IB63" s="72"/>
      <c r="IC63" s="72"/>
      <c r="ID63" s="31"/>
      <c r="IE63" s="72">
        <f>ROUND(SUM(IE64:IE72),2)</f>
        <v>0</v>
      </c>
      <c r="IF63" s="72"/>
      <c r="IG63" s="72"/>
      <c r="IH63" s="31"/>
      <c r="II63" s="72">
        <f>ROUND(SUM(II64:II72),2)</f>
        <v>0</v>
      </c>
      <c r="IJ63" s="72"/>
      <c r="IK63" s="72"/>
      <c r="IL63" s="72"/>
      <c r="IM63" s="72">
        <f>ROUND(SUM(IM64:IM72),2)</f>
        <v>0</v>
      </c>
      <c r="IN63" s="31"/>
      <c r="IO63" s="72">
        <f t="shared" si="66"/>
        <v>0</v>
      </c>
      <c r="IP63" s="72">
        <f>ROUND(SUM(IP64:IP72),2)</f>
        <v>0</v>
      </c>
      <c r="IQ63" s="30"/>
      <c r="IR63" s="72">
        <f>ROUND(SUM(IR64:IR72),2)</f>
        <v>0</v>
      </c>
      <c r="IS63" s="30"/>
      <c r="IT63" s="72">
        <f>ROUND(SUM(IT64:IT72),2)</f>
        <v>-6250</v>
      </c>
      <c r="IU63" s="72"/>
      <c r="IV63" s="72"/>
      <c r="IW63" s="31"/>
      <c r="IX63" s="72"/>
      <c r="IY63" s="72"/>
      <c r="IZ63" s="72"/>
      <c r="JA63" s="72"/>
      <c r="JB63" s="72"/>
      <c r="JC63" s="72"/>
      <c r="JD63" s="72"/>
      <c r="JE63" s="72"/>
      <c r="JF63" s="72"/>
      <c r="JG63" s="72"/>
      <c r="JH63" s="72">
        <f>ROUND(SUM(JH64:JH72),2)</f>
        <v>0</v>
      </c>
      <c r="JI63" s="72"/>
      <c r="JJ63" s="72">
        <f>ROUND(SUM(JJ64:JJ72),2)</f>
        <v>0</v>
      </c>
      <c r="JK63" s="31"/>
      <c r="JL63" s="31"/>
      <c r="JM63" s="31"/>
      <c r="JN63" s="72">
        <f t="shared" ref="JN63:JN72" si="105">SUM(IP63:JK63)</f>
        <v>-6250</v>
      </c>
      <c r="JO63" s="72">
        <f>ROUND(SUM(JO64:JO72),2)</f>
        <v>0</v>
      </c>
      <c r="JP63" s="72"/>
      <c r="JQ63" s="72"/>
      <c r="JR63" s="72"/>
      <c r="JS63" s="72">
        <f>ROUND(SUM(JS64:JS72),2)</f>
        <v>0</v>
      </c>
      <c r="JT63" s="72"/>
      <c r="JU63" s="72">
        <f>SUM(JT64:JU72)</f>
        <v>0</v>
      </c>
      <c r="JV63" s="72"/>
      <c r="JW63" s="72">
        <f t="shared" si="25"/>
        <v>0</v>
      </c>
      <c r="JX63" s="72"/>
      <c r="JY63" s="72">
        <f>ROUND(SUM(JY64:JY72),2)</f>
        <v>0</v>
      </c>
      <c r="JZ63" s="30"/>
      <c r="KA63" s="72">
        <f>ROUND(SUM(KA64:KA72),2)</f>
        <v>0</v>
      </c>
      <c r="KB63" s="30"/>
      <c r="KC63" s="72">
        <f>ROUND(SUM(KC64:KC72),2)</f>
        <v>-6250</v>
      </c>
      <c r="KD63" s="72"/>
      <c r="KE63" s="72">
        <f>ROUND(SUM(KE64:KE72),2)</f>
        <v>0</v>
      </c>
      <c r="KF63" s="72"/>
      <c r="KG63" s="72"/>
      <c r="KH63" s="72"/>
      <c r="KI63" s="72"/>
      <c r="KJ63" s="72"/>
      <c r="KK63" s="72"/>
      <c r="KL63" s="72"/>
      <c r="KM63" s="72"/>
      <c r="KN63" s="72"/>
      <c r="KO63" s="72">
        <f>SUM(KL64:KO72)</f>
        <v>0</v>
      </c>
      <c r="KP63" s="72"/>
      <c r="KQ63" s="72">
        <f t="shared" ref="KQ63:KQ72" si="106">SUM(JY63:KP63)</f>
        <v>-6250</v>
      </c>
      <c r="KR63" s="9"/>
      <c r="KS63" s="72">
        <v>0</v>
      </c>
      <c r="KT63" s="23"/>
      <c r="KU63" s="23"/>
      <c r="KV63" s="14"/>
    </row>
    <row r="64" spans="1:308" hidden="1" x14ac:dyDescent="0.2">
      <c r="A64" s="74">
        <v>10</v>
      </c>
      <c r="B64" s="40" t="s">
        <v>144</v>
      </c>
      <c r="C64" s="11" t="s">
        <v>120</v>
      </c>
      <c r="E64" s="19"/>
      <c r="F64" s="9">
        <v>0</v>
      </c>
      <c r="G64" s="19"/>
      <c r="H64" s="9">
        <v>0</v>
      </c>
      <c r="I64" s="19"/>
      <c r="J64" s="9">
        <v>0</v>
      </c>
      <c r="K64" s="9"/>
      <c r="L64" s="9">
        <v>0</v>
      </c>
      <c r="M64" s="9"/>
      <c r="N64" s="9"/>
      <c r="O64" s="9"/>
      <c r="P64" s="9">
        <v>0</v>
      </c>
      <c r="Q64" s="9"/>
      <c r="R64" s="9">
        <v>0</v>
      </c>
      <c r="S64" s="9"/>
      <c r="T64" s="9"/>
      <c r="U64" s="9"/>
      <c r="V64" s="9"/>
      <c r="W64" s="9"/>
      <c r="X64" s="19"/>
      <c r="Y64" s="31">
        <f t="shared" si="56"/>
        <v>0</v>
      </c>
      <c r="Z64" s="9">
        <v>0</v>
      </c>
      <c r="AA64" s="19"/>
      <c r="AB64" s="9">
        <v>0</v>
      </c>
      <c r="AC64" s="19"/>
      <c r="AD64" s="9">
        <v>0</v>
      </c>
      <c r="AE64" s="9"/>
      <c r="AF64" s="9">
        <v>0</v>
      </c>
      <c r="AG64" s="9"/>
      <c r="AH64" s="9">
        <v>0</v>
      </c>
      <c r="AI64" s="9"/>
      <c r="AJ64" s="9"/>
      <c r="AK64" s="9"/>
      <c r="AL64" s="9">
        <v>0</v>
      </c>
      <c r="AM64" s="9"/>
      <c r="AN64" s="9">
        <v>0</v>
      </c>
      <c r="AO64" s="9"/>
      <c r="AP64" s="9"/>
      <c r="AQ64" s="9"/>
      <c r="AR64" s="9"/>
      <c r="AS64" s="9"/>
      <c r="AT64" s="9"/>
      <c r="AU64" s="9"/>
      <c r="AV64" s="31">
        <f t="shared" si="57"/>
        <v>0</v>
      </c>
      <c r="AW64" s="9">
        <v>0</v>
      </c>
      <c r="AX64" s="19"/>
      <c r="AY64" s="9">
        <v>0</v>
      </c>
      <c r="AZ64" s="9"/>
      <c r="BA64" s="9">
        <v>0</v>
      </c>
      <c r="BB64" s="9"/>
      <c r="BC64" s="9">
        <v>0</v>
      </c>
      <c r="BD64" s="9"/>
      <c r="BE64" s="9">
        <v>0</v>
      </c>
      <c r="BF64" s="9"/>
      <c r="BG64" s="9">
        <v>0</v>
      </c>
      <c r="BH64" s="9"/>
      <c r="BI64" s="9">
        <v>0</v>
      </c>
      <c r="BJ64" s="9"/>
      <c r="BK64" s="9"/>
      <c r="BL64" s="9"/>
      <c r="BM64" s="9">
        <v>0</v>
      </c>
      <c r="BN64" s="9"/>
      <c r="BO64" s="9">
        <v>0</v>
      </c>
      <c r="BP64" s="19"/>
      <c r="BQ64" s="31">
        <f t="shared" si="58"/>
        <v>0</v>
      </c>
      <c r="BR64" s="9">
        <v>0</v>
      </c>
      <c r="BS64" s="19"/>
      <c r="BT64" s="9">
        <v>0</v>
      </c>
      <c r="BU64" s="9"/>
      <c r="BV64" s="9">
        <v>0</v>
      </c>
      <c r="BW64" s="9"/>
      <c r="BX64" s="9">
        <v>0</v>
      </c>
      <c r="BY64" s="9"/>
      <c r="BZ64" s="9"/>
      <c r="CA64" s="9"/>
      <c r="CB64" s="9">
        <v>0</v>
      </c>
      <c r="CC64" s="9"/>
      <c r="CD64" s="9">
        <v>0</v>
      </c>
      <c r="CE64" s="9"/>
      <c r="CF64" s="9"/>
      <c r="CG64" s="9"/>
      <c r="CH64" s="9">
        <v>0</v>
      </c>
      <c r="CI64" s="9"/>
      <c r="CJ64" s="9">
        <v>0</v>
      </c>
      <c r="CK64" s="19"/>
      <c r="CL64" s="31">
        <f t="shared" si="59"/>
        <v>0</v>
      </c>
      <c r="CM64" s="9">
        <v>0</v>
      </c>
      <c r="CN64" s="19"/>
      <c r="CO64" s="9">
        <v>0</v>
      </c>
      <c r="CP64" s="9"/>
      <c r="CQ64" s="9">
        <v>0</v>
      </c>
      <c r="CR64" s="9"/>
      <c r="CS64" s="9">
        <v>0</v>
      </c>
      <c r="CT64" s="9"/>
      <c r="CU64" s="9"/>
      <c r="CV64" s="9"/>
      <c r="CW64" s="9">
        <v>0</v>
      </c>
      <c r="CX64" s="9"/>
      <c r="CY64" s="9">
        <v>0</v>
      </c>
      <c r="CZ64" s="9"/>
      <c r="DA64" s="9"/>
      <c r="DB64" s="9"/>
      <c r="DC64" s="9">
        <v>0</v>
      </c>
      <c r="DD64" s="9"/>
      <c r="DE64" s="9">
        <v>0</v>
      </c>
      <c r="DF64" s="19"/>
      <c r="DG64" s="31">
        <f t="shared" si="60"/>
        <v>0</v>
      </c>
      <c r="DH64" s="9">
        <v>0</v>
      </c>
      <c r="DI64" s="19"/>
      <c r="DJ64" s="9">
        <v>0</v>
      </c>
      <c r="DK64" s="9"/>
      <c r="DL64" s="9">
        <v>0</v>
      </c>
      <c r="DM64" s="9"/>
      <c r="DN64" s="9">
        <v>0</v>
      </c>
      <c r="DO64" s="9"/>
      <c r="DP64" s="9"/>
      <c r="DQ64" s="9"/>
      <c r="DR64" s="9">
        <v>0</v>
      </c>
      <c r="DS64" s="9"/>
      <c r="DT64" s="9">
        <v>0</v>
      </c>
      <c r="DU64" s="9"/>
      <c r="DV64" s="9"/>
      <c r="DW64" s="9"/>
      <c r="DX64" s="9"/>
      <c r="DY64" s="19"/>
      <c r="DZ64" s="9">
        <v>0</v>
      </c>
      <c r="EA64" s="9"/>
      <c r="EB64" s="9">
        <v>0</v>
      </c>
      <c r="EC64" s="9"/>
      <c r="ED64" s="31">
        <f t="shared" si="61"/>
        <v>0</v>
      </c>
      <c r="EE64" s="9">
        <v>0</v>
      </c>
      <c r="EF64" s="19"/>
      <c r="EG64" s="9">
        <v>0</v>
      </c>
      <c r="EH64" s="9"/>
      <c r="EI64" s="9">
        <v>0</v>
      </c>
      <c r="EJ64" s="9"/>
      <c r="EK64" s="9">
        <v>0</v>
      </c>
      <c r="EL64" s="9"/>
      <c r="EM64" s="9"/>
      <c r="EN64" s="9"/>
      <c r="EO64" s="9">
        <v>0</v>
      </c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31">
        <f t="shared" si="62"/>
        <v>0</v>
      </c>
      <c r="FA64" s="9">
        <v>0</v>
      </c>
      <c r="FB64" s="19"/>
      <c r="FC64" s="9">
        <v>0</v>
      </c>
      <c r="FD64" s="19"/>
      <c r="FE64" s="9">
        <v>0</v>
      </c>
      <c r="FF64" s="9"/>
      <c r="FG64" s="9">
        <v>0</v>
      </c>
      <c r="FH64" s="9"/>
      <c r="FI64" s="9"/>
      <c r="FJ64" s="9"/>
      <c r="FK64" s="9"/>
      <c r="FL64" s="9"/>
      <c r="FM64" s="9">
        <v>0</v>
      </c>
      <c r="FN64" s="9"/>
      <c r="FO64" s="9"/>
      <c r="FP64" s="9"/>
      <c r="FQ64" s="9"/>
      <c r="FR64" s="9"/>
      <c r="FS64" s="9">
        <v>0</v>
      </c>
      <c r="FT64" s="9"/>
      <c r="FU64" s="9">
        <v>0</v>
      </c>
      <c r="FV64" s="31">
        <f t="shared" si="63"/>
        <v>0</v>
      </c>
      <c r="FW64" s="9">
        <v>0</v>
      </c>
      <c r="FX64" s="19"/>
      <c r="FY64" s="9">
        <v>0</v>
      </c>
      <c r="FZ64" s="9"/>
      <c r="GA64" s="9">
        <v>0</v>
      </c>
      <c r="GB64" s="9"/>
      <c r="GC64" s="9">
        <v>0</v>
      </c>
      <c r="GD64" s="9"/>
      <c r="GE64" s="9"/>
      <c r="GF64" s="9"/>
      <c r="GG64" s="9"/>
      <c r="GH64" s="9"/>
      <c r="GI64" s="9">
        <v>0</v>
      </c>
      <c r="GJ64" s="9"/>
      <c r="GK64" s="9"/>
      <c r="GL64" s="9"/>
      <c r="GM64" s="9"/>
      <c r="GN64" s="9"/>
      <c r="GO64" s="9">
        <v>0</v>
      </c>
      <c r="GP64" s="9"/>
      <c r="GQ64" s="9">
        <v>0</v>
      </c>
      <c r="GR64" s="19"/>
      <c r="GS64" s="31">
        <f t="shared" si="64"/>
        <v>0</v>
      </c>
      <c r="GT64" s="9">
        <v>0</v>
      </c>
      <c r="GU64" s="19"/>
      <c r="GV64" s="9">
        <v>0</v>
      </c>
      <c r="GW64" s="19"/>
      <c r="GX64" s="9">
        <v>0</v>
      </c>
      <c r="GY64" s="9"/>
      <c r="GZ64" s="9">
        <v>0</v>
      </c>
      <c r="HA64" s="9"/>
      <c r="HB64" s="9"/>
      <c r="HC64" s="9"/>
      <c r="HD64" s="9">
        <v>0</v>
      </c>
      <c r="HE64" s="9"/>
      <c r="HF64" s="9">
        <v>0</v>
      </c>
      <c r="HG64" s="9"/>
      <c r="HH64" s="9"/>
      <c r="HI64" s="9"/>
      <c r="HJ64" s="9">
        <v>0</v>
      </c>
      <c r="HK64" s="9"/>
      <c r="HL64" s="9">
        <v>0</v>
      </c>
      <c r="HM64" s="9"/>
      <c r="HN64" s="9">
        <v>0</v>
      </c>
      <c r="HO64" s="19"/>
      <c r="HP64" s="31">
        <f t="shared" si="65"/>
        <v>0</v>
      </c>
      <c r="HQ64" s="9">
        <v>0</v>
      </c>
      <c r="HR64" s="19"/>
      <c r="HS64" s="9">
        <v>0</v>
      </c>
      <c r="HT64" s="19"/>
      <c r="HU64" s="9">
        <v>0</v>
      </c>
      <c r="HV64" s="9"/>
      <c r="HW64" s="9"/>
      <c r="HX64" s="9"/>
      <c r="HY64" s="9">
        <v>0</v>
      </c>
      <c r="HZ64" s="9"/>
      <c r="IA64" s="9"/>
      <c r="IB64" s="9"/>
      <c r="IC64" s="9"/>
      <c r="ID64" s="9"/>
      <c r="IE64" s="9">
        <v>0</v>
      </c>
      <c r="IF64" s="9"/>
      <c r="IG64" s="9"/>
      <c r="IH64" s="9"/>
      <c r="II64" s="9">
        <v>0</v>
      </c>
      <c r="IJ64" s="9"/>
      <c r="IK64" s="9"/>
      <c r="IL64" s="9"/>
      <c r="IM64" s="9">
        <v>0</v>
      </c>
      <c r="IN64" s="9"/>
      <c r="IO64" s="31">
        <f t="shared" si="66"/>
        <v>0</v>
      </c>
      <c r="IP64" s="9">
        <v>0</v>
      </c>
      <c r="IQ64" s="19"/>
      <c r="IR64" s="9">
        <v>0</v>
      </c>
      <c r="IS64" s="19"/>
      <c r="IT64" s="9">
        <v>0</v>
      </c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>
        <v>0</v>
      </c>
      <c r="JI64" s="9"/>
      <c r="JJ64" s="9">
        <v>0</v>
      </c>
      <c r="JK64" s="9"/>
      <c r="JL64" s="9"/>
      <c r="JM64" s="9"/>
      <c r="JN64" s="31">
        <f t="shared" si="105"/>
        <v>0</v>
      </c>
      <c r="JO64" s="9">
        <v>0</v>
      </c>
      <c r="JP64" s="9"/>
      <c r="JQ64" s="9"/>
      <c r="JR64" s="9"/>
      <c r="JS64" s="9">
        <f t="shared" ref="JS64:JS72" si="107">P64+AL64+CB64+CW64+DR64+FK64+GG64+HD64+IC64+JB64</f>
        <v>0</v>
      </c>
      <c r="JT64" s="9"/>
      <c r="JU64" s="9">
        <f t="shared" ref="JU64:JU72" si="108">DF64</f>
        <v>0</v>
      </c>
      <c r="JV64" s="9"/>
      <c r="JW64" s="72">
        <f t="shared" si="25"/>
        <v>0</v>
      </c>
      <c r="JX64" s="9"/>
      <c r="JY64" s="9">
        <f t="shared" ref="JY64:JY72" si="109">F64+Z64+AW64+BR64+CM64+DH64+EE64+FA64+FW64+GT64+HQ64+IP64</f>
        <v>0</v>
      </c>
      <c r="JZ64" s="19"/>
      <c r="KA64" s="9">
        <f t="shared" ref="KA64:KA72" si="110">H64+AB64+AY64+BT64+CO64+DJ64+EG64+FC64+FY64+GV64+HS64+IR64</f>
        <v>0</v>
      </c>
      <c r="KB64" s="8"/>
      <c r="KC64" s="9">
        <f t="shared" ref="KC64:KC72" si="111">J64+AD64+BA64+BV64+CQ64+DL64+EI64+FE64+GA64+HD64+IT64+HU64</f>
        <v>0</v>
      </c>
      <c r="KD64" s="9"/>
      <c r="KE64" s="9">
        <f t="shared" ref="KE64:KE72" si="112">L64+AH64+BC64+BX64+CS64+DN64</f>
        <v>0</v>
      </c>
      <c r="KF64" s="9"/>
      <c r="KG64" s="9"/>
      <c r="KH64" s="9"/>
      <c r="KI64" s="9"/>
      <c r="KJ64" s="9"/>
      <c r="KK64" s="9"/>
      <c r="KL64" s="9"/>
      <c r="KM64" s="9"/>
      <c r="KN64" s="9"/>
      <c r="KO64" s="9">
        <f t="shared" ref="KO64:KO72" si="113">BM64+CH64+DC64+DZ64</f>
        <v>0</v>
      </c>
      <c r="KP64" s="9"/>
      <c r="KQ64" s="31">
        <f t="shared" si="106"/>
        <v>0</v>
      </c>
      <c r="KR64" s="9"/>
      <c r="KS64" s="31">
        <v>0</v>
      </c>
      <c r="KT64" s="23"/>
      <c r="KU64" s="23"/>
      <c r="KV64" s="14"/>
    </row>
    <row r="65" spans="1:308" hidden="1" x14ac:dyDescent="0.2">
      <c r="A65" s="74">
        <v>10</v>
      </c>
      <c r="B65" s="40" t="s">
        <v>145</v>
      </c>
      <c r="C65" s="11" t="s">
        <v>122</v>
      </c>
      <c r="E65" s="19"/>
      <c r="F65" s="9">
        <v>0</v>
      </c>
      <c r="G65" s="19"/>
      <c r="H65" s="9">
        <v>0</v>
      </c>
      <c r="I65" s="19"/>
      <c r="J65" s="9">
        <v>0</v>
      </c>
      <c r="K65" s="9"/>
      <c r="L65" s="9">
        <v>0</v>
      </c>
      <c r="M65" s="9"/>
      <c r="N65" s="9"/>
      <c r="O65" s="9"/>
      <c r="P65" s="9">
        <v>0</v>
      </c>
      <c r="Q65" s="9"/>
      <c r="R65" s="9">
        <v>0</v>
      </c>
      <c r="S65" s="9"/>
      <c r="T65" s="9"/>
      <c r="U65" s="9"/>
      <c r="V65" s="9"/>
      <c r="W65" s="9"/>
      <c r="X65" s="19"/>
      <c r="Y65" s="31">
        <f t="shared" si="56"/>
        <v>0</v>
      </c>
      <c r="Z65" s="9">
        <v>0</v>
      </c>
      <c r="AA65" s="19"/>
      <c r="AB65" s="9">
        <v>0</v>
      </c>
      <c r="AC65" s="19"/>
      <c r="AD65" s="9">
        <v>0</v>
      </c>
      <c r="AE65" s="9"/>
      <c r="AF65" s="9">
        <v>0</v>
      </c>
      <c r="AG65" s="9"/>
      <c r="AH65" s="9">
        <v>0</v>
      </c>
      <c r="AI65" s="9"/>
      <c r="AJ65" s="9"/>
      <c r="AK65" s="9"/>
      <c r="AL65" s="9">
        <v>0</v>
      </c>
      <c r="AM65" s="9"/>
      <c r="AN65" s="9">
        <v>0</v>
      </c>
      <c r="AO65" s="9"/>
      <c r="AP65" s="9"/>
      <c r="AQ65" s="9"/>
      <c r="AR65" s="9"/>
      <c r="AS65" s="9"/>
      <c r="AT65" s="9"/>
      <c r="AU65" s="9"/>
      <c r="AV65" s="31">
        <f t="shared" si="57"/>
        <v>0</v>
      </c>
      <c r="AW65" s="9">
        <v>0</v>
      </c>
      <c r="AX65" s="19"/>
      <c r="AY65" s="9">
        <v>0</v>
      </c>
      <c r="AZ65" s="9"/>
      <c r="BA65" s="9">
        <v>0</v>
      </c>
      <c r="BB65" s="9"/>
      <c r="BC65" s="9">
        <v>0</v>
      </c>
      <c r="BD65" s="9"/>
      <c r="BE65" s="9"/>
      <c r="BF65" s="9"/>
      <c r="BG65" s="9">
        <v>0</v>
      </c>
      <c r="BH65" s="9"/>
      <c r="BI65" s="9">
        <v>0</v>
      </c>
      <c r="BJ65" s="9"/>
      <c r="BK65" s="9"/>
      <c r="BL65" s="9"/>
      <c r="BM65" s="9">
        <v>0</v>
      </c>
      <c r="BN65" s="9"/>
      <c r="BO65" s="9">
        <v>0</v>
      </c>
      <c r="BP65" s="19"/>
      <c r="BQ65" s="31">
        <f t="shared" si="58"/>
        <v>0</v>
      </c>
      <c r="BR65" s="9">
        <v>0</v>
      </c>
      <c r="BS65" s="19"/>
      <c r="BT65" s="9">
        <v>0</v>
      </c>
      <c r="BU65" s="9"/>
      <c r="BV65" s="9">
        <v>0</v>
      </c>
      <c r="BW65" s="9"/>
      <c r="BX65" s="9">
        <v>0</v>
      </c>
      <c r="BY65" s="9"/>
      <c r="BZ65" s="9"/>
      <c r="CA65" s="9"/>
      <c r="CB65" s="9">
        <v>0</v>
      </c>
      <c r="CC65" s="9"/>
      <c r="CD65" s="9">
        <v>0</v>
      </c>
      <c r="CE65" s="9"/>
      <c r="CF65" s="9"/>
      <c r="CG65" s="9"/>
      <c r="CH65" s="9">
        <v>0</v>
      </c>
      <c r="CI65" s="9"/>
      <c r="CJ65" s="9">
        <v>0</v>
      </c>
      <c r="CK65" s="19"/>
      <c r="CL65" s="31">
        <f t="shared" si="59"/>
        <v>0</v>
      </c>
      <c r="CM65" s="9">
        <v>0</v>
      </c>
      <c r="CN65" s="19"/>
      <c r="CO65" s="9">
        <v>0</v>
      </c>
      <c r="CP65" s="9"/>
      <c r="CQ65" s="9">
        <v>0</v>
      </c>
      <c r="CR65" s="9"/>
      <c r="CS65" s="9">
        <v>0</v>
      </c>
      <c r="CT65" s="9"/>
      <c r="CU65" s="9"/>
      <c r="CV65" s="9"/>
      <c r="CW65" s="9">
        <v>0</v>
      </c>
      <c r="CX65" s="9"/>
      <c r="CY65" s="9">
        <v>0</v>
      </c>
      <c r="CZ65" s="9"/>
      <c r="DA65" s="9"/>
      <c r="DB65" s="9"/>
      <c r="DC65" s="9">
        <v>0</v>
      </c>
      <c r="DD65" s="9"/>
      <c r="DE65" s="9">
        <v>0</v>
      </c>
      <c r="DF65" s="19"/>
      <c r="DG65" s="31">
        <f t="shared" si="60"/>
        <v>0</v>
      </c>
      <c r="DH65" s="9">
        <v>0</v>
      </c>
      <c r="DI65" s="19"/>
      <c r="DJ65" s="9">
        <v>0</v>
      </c>
      <c r="DK65" s="9"/>
      <c r="DL65" s="9">
        <v>0</v>
      </c>
      <c r="DM65" s="9"/>
      <c r="DN65" s="9">
        <v>0</v>
      </c>
      <c r="DO65" s="9"/>
      <c r="DP65" s="9"/>
      <c r="DQ65" s="9"/>
      <c r="DR65" s="9">
        <v>0</v>
      </c>
      <c r="DS65" s="9"/>
      <c r="DT65" s="9">
        <v>0</v>
      </c>
      <c r="DU65" s="9"/>
      <c r="DV65" s="9"/>
      <c r="DW65" s="9"/>
      <c r="DX65" s="9"/>
      <c r="DY65" s="19"/>
      <c r="DZ65" s="9">
        <v>0</v>
      </c>
      <c r="EA65" s="9"/>
      <c r="EB65" s="9">
        <v>0</v>
      </c>
      <c r="EC65" s="9"/>
      <c r="ED65" s="31">
        <f t="shared" si="61"/>
        <v>0</v>
      </c>
      <c r="EE65" s="9">
        <v>0</v>
      </c>
      <c r="EF65" s="19"/>
      <c r="EG65" s="9">
        <v>0</v>
      </c>
      <c r="EH65" s="9"/>
      <c r="EI65" s="9">
        <v>0</v>
      </c>
      <c r="EJ65" s="9"/>
      <c r="EK65" s="9">
        <v>0</v>
      </c>
      <c r="EL65" s="9"/>
      <c r="EM65" s="9"/>
      <c r="EN65" s="9"/>
      <c r="EO65" s="9">
        <v>0</v>
      </c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31">
        <f t="shared" si="62"/>
        <v>0</v>
      </c>
      <c r="FA65" s="9">
        <v>0</v>
      </c>
      <c r="FB65" s="19"/>
      <c r="FC65" s="9">
        <v>0</v>
      </c>
      <c r="FD65" s="19"/>
      <c r="FE65" s="9">
        <v>0</v>
      </c>
      <c r="FF65" s="9"/>
      <c r="FG65" s="9">
        <v>0</v>
      </c>
      <c r="FH65" s="9"/>
      <c r="FI65" s="9"/>
      <c r="FJ65" s="9"/>
      <c r="FK65" s="9"/>
      <c r="FL65" s="9"/>
      <c r="FM65" s="9">
        <v>0</v>
      </c>
      <c r="FN65" s="9"/>
      <c r="FO65" s="9"/>
      <c r="FP65" s="9"/>
      <c r="FQ65" s="9"/>
      <c r="FR65" s="9"/>
      <c r="FS65" s="9">
        <v>0</v>
      </c>
      <c r="FT65" s="9"/>
      <c r="FU65" s="9">
        <v>0</v>
      </c>
      <c r="FV65" s="31">
        <f t="shared" si="63"/>
        <v>0</v>
      </c>
      <c r="FW65" s="9">
        <v>0</v>
      </c>
      <c r="FX65" s="19"/>
      <c r="FY65" s="9">
        <v>0</v>
      </c>
      <c r="FZ65" s="9"/>
      <c r="GA65" s="9">
        <v>0</v>
      </c>
      <c r="GB65" s="9"/>
      <c r="GC65" s="9">
        <v>0</v>
      </c>
      <c r="GD65" s="9"/>
      <c r="GE65" s="9"/>
      <c r="GF65" s="9"/>
      <c r="GG65" s="9"/>
      <c r="GH65" s="9"/>
      <c r="GI65" s="9">
        <v>0</v>
      </c>
      <c r="GJ65" s="9"/>
      <c r="GK65" s="9"/>
      <c r="GL65" s="9"/>
      <c r="GM65" s="9"/>
      <c r="GN65" s="9"/>
      <c r="GO65" s="9">
        <v>0</v>
      </c>
      <c r="GP65" s="9"/>
      <c r="GQ65" s="9">
        <v>0</v>
      </c>
      <c r="GR65" s="19"/>
      <c r="GS65" s="31">
        <f t="shared" si="64"/>
        <v>0</v>
      </c>
      <c r="GT65" s="9">
        <v>0</v>
      </c>
      <c r="GU65" s="19"/>
      <c r="GV65" s="9">
        <v>0</v>
      </c>
      <c r="GW65" s="19"/>
      <c r="GX65" s="9">
        <v>0</v>
      </c>
      <c r="GY65" s="9"/>
      <c r="GZ65" s="9">
        <v>0</v>
      </c>
      <c r="HA65" s="9"/>
      <c r="HB65" s="9"/>
      <c r="HC65" s="9"/>
      <c r="HD65" s="9">
        <v>0</v>
      </c>
      <c r="HE65" s="9"/>
      <c r="HF65" s="9">
        <v>0</v>
      </c>
      <c r="HG65" s="9"/>
      <c r="HH65" s="9"/>
      <c r="HI65" s="9"/>
      <c r="HJ65" s="9">
        <v>0</v>
      </c>
      <c r="HK65" s="9"/>
      <c r="HL65" s="9">
        <v>0</v>
      </c>
      <c r="HM65" s="9"/>
      <c r="HN65" s="9">
        <v>0</v>
      </c>
      <c r="HO65" s="19"/>
      <c r="HP65" s="31">
        <f t="shared" si="65"/>
        <v>0</v>
      </c>
      <c r="HQ65" s="9">
        <v>0</v>
      </c>
      <c r="HR65" s="19"/>
      <c r="HS65" s="9">
        <v>0</v>
      </c>
      <c r="HT65" s="19"/>
      <c r="HU65" s="9">
        <v>0</v>
      </c>
      <c r="HV65" s="9"/>
      <c r="HW65" s="9"/>
      <c r="HX65" s="9"/>
      <c r="HY65" s="9">
        <v>0</v>
      </c>
      <c r="HZ65" s="9"/>
      <c r="IA65" s="9"/>
      <c r="IB65" s="9"/>
      <c r="IC65" s="9"/>
      <c r="ID65" s="9"/>
      <c r="IE65" s="9">
        <v>0</v>
      </c>
      <c r="IF65" s="9"/>
      <c r="IG65" s="9"/>
      <c r="IH65" s="9"/>
      <c r="II65" s="9">
        <v>0</v>
      </c>
      <c r="IJ65" s="9"/>
      <c r="IK65" s="9"/>
      <c r="IL65" s="9"/>
      <c r="IM65" s="9">
        <v>0</v>
      </c>
      <c r="IN65" s="9"/>
      <c r="IO65" s="31">
        <f t="shared" si="66"/>
        <v>0</v>
      </c>
      <c r="IP65" s="9">
        <v>0</v>
      </c>
      <c r="IQ65" s="19"/>
      <c r="IR65" s="9">
        <v>0</v>
      </c>
      <c r="IS65" s="19"/>
      <c r="IT65" s="9">
        <v>0</v>
      </c>
      <c r="IU65" s="9"/>
      <c r="IV65" s="9"/>
      <c r="IW65" s="9"/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>
        <v>0</v>
      </c>
      <c r="JI65" s="9"/>
      <c r="JJ65" s="9">
        <v>0</v>
      </c>
      <c r="JK65" s="9"/>
      <c r="JL65" s="9"/>
      <c r="JM65" s="9"/>
      <c r="JN65" s="31">
        <f t="shared" si="105"/>
        <v>0</v>
      </c>
      <c r="JO65" s="9">
        <v>0</v>
      </c>
      <c r="JP65" s="9"/>
      <c r="JQ65" s="9"/>
      <c r="JR65" s="9"/>
      <c r="JS65" s="9">
        <f t="shared" si="107"/>
        <v>0</v>
      </c>
      <c r="JT65" s="9"/>
      <c r="JU65" s="9">
        <f t="shared" si="108"/>
        <v>0</v>
      </c>
      <c r="JV65" s="9"/>
      <c r="JW65" s="72">
        <f t="shared" si="25"/>
        <v>0</v>
      </c>
      <c r="JX65" s="9"/>
      <c r="JY65" s="9">
        <f t="shared" si="109"/>
        <v>0</v>
      </c>
      <c r="JZ65" s="19"/>
      <c r="KA65" s="9">
        <f t="shared" si="110"/>
        <v>0</v>
      </c>
      <c r="KB65" s="8"/>
      <c r="KC65" s="9">
        <f t="shared" si="111"/>
        <v>0</v>
      </c>
      <c r="KD65" s="9"/>
      <c r="KE65" s="9">
        <f t="shared" si="112"/>
        <v>0</v>
      </c>
      <c r="KF65" s="9"/>
      <c r="KG65" s="9"/>
      <c r="KH65" s="9"/>
      <c r="KI65" s="9"/>
      <c r="KJ65" s="9"/>
      <c r="KK65" s="9"/>
      <c r="KL65" s="9"/>
      <c r="KM65" s="9"/>
      <c r="KN65" s="9"/>
      <c r="KO65" s="9">
        <f t="shared" si="113"/>
        <v>0</v>
      </c>
      <c r="KP65" s="9"/>
      <c r="KQ65" s="31">
        <f t="shared" si="106"/>
        <v>0</v>
      </c>
      <c r="KR65" s="9"/>
      <c r="KS65" s="31">
        <v>0</v>
      </c>
      <c r="KT65" s="23"/>
      <c r="KU65" s="23"/>
      <c r="KV65" s="14"/>
    </row>
    <row r="66" spans="1:308" hidden="1" x14ac:dyDescent="0.2">
      <c r="A66" s="74">
        <v>10</v>
      </c>
      <c r="B66" s="40" t="s">
        <v>146</v>
      </c>
      <c r="C66" s="11" t="s">
        <v>124</v>
      </c>
      <c r="E66" s="19"/>
      <c r="F66" s="9">
        <v>0</v>
      </c>
      <c r="G66" s="19"/>
      <c r="H66" s="9">
        <v>0</v>
      </c>
      <c r="I66" s="19"/>
      <c r="J66" s="9">
        <v>0</v>
      </c>
      <c r="K66" s="9"/>
      <c r="L66" s="9">
        <v>0</v>
      </c>
      <c r="M66" s="9"/>
      <c r="N66" s="9"/>
      <c r="O66" s="9"/>
      <c r="P66" s="9">
        <v>0</v>
      </c>
      <c r="Q66" s="9"/>
      <c r="R66" s="9">
        <v>0</v>
      </c>
      <c r="S66" s="9"/>
      <c r="T66" s="9"/>
      <c r="U66" s="9"/>
      <c r="V66" s="9"/>
      <c r="W66" s="9"/>
      <c r="X66" s="19"/>
      <c r="Y66" s="31">
        <f t="shared" si="56"/>
        <v>0</v>
      </c>
      <c r="Z66" s="9">
        <v>0</v>
      </c>
      <c r="AA66" s="19"/>
      <c r="AB66" s="9">
        <v>0</v>
      </c>
      <c r="AC66" s="19"/>
      <c r="AD66" s="9">
        <v>0</v>
      </c>
      <c r="AE66" s="9"/>
      <c r="AF66" s="9">
        <v>0</v>
      </c>
      <c r="AG66" s="9"/>
      <c r="AH66" s="9">
        <v>0</v>
      </c>
      <c r="AI66" s="9"/>
      <c r="AJ66" s="9"/>
      <c r="AK66" s="9"/>
      <c r="AL66" s="9">
        <v>0</v>
      </c>
      <c r="AM66" s="9"/>
      <c r="AN66" s="9">
        <v>0</v>
      </c>
      <c r="AO66" s="9"/>
      <c r="AP66" s="9"/>
      <c r="AQ66" s="9"/>
      <c r="AR66" s="9"/>
      <c r="AS66" s="9"/>
      <c r="AT66" s="9"/>
      <c r="AU66" s="9"/>
      <c r="AV66" s="31">
        <f t="shared" si="57"/>
        <v>0</v>
      </c>
      <c r="AW66" s="9">
        <v>0</v>
      </c>
      <c r="AX66" s="19"/>
      <c r="AY66" s="9">
        <v>0</v>
      </c>
      <c r="AZ66" s="9"/>
      <c r="BA66" s="9">
        <v>0</v>
      </c>
      <c r="BB66" s="9"/>
      <c r="BC66" s="9">
        <v>0</v>
      </c>
      <c r="BD66" s="9"/>
      <c r="BE66" s="9"/>
      <c r="BF66" s="9"/>
      <c r="BG66" s="9">
        <v>0</v>
      </c>
      <c r="BH66" s="9"/>
      <c r="BI66" s="9">
        <v>0</v>
      </c>
      <c r="BJ66" s="9"/>
      <c r="BK66" s="9"/>
      <c r="BL66" s="9"/>
      <c r="BM66" s="9">
        <v>0</v>
      </c>
      <c r="BN66" s="9"/>
      <c r="BO66" s="9">
        <v>0</v>
      </c>
      <c r="BP66" s="19"/>
      <c r="BQ66" s="31">
        <f t="shared" si="58"/>
        <v>0</v>
      </c>
      <c r="BR66" s="9">
        <v>0</v>
      </c>
      <c r="BS66" s="19"/>
      <c r="BT66" s="9">
        <v>0</v>
      </c>
      <c r="BU66" s="9"/>
      <c r="BV66" s="9">
        <v>0</v>
      </c>
      <c r="BW66" s="9"/>
      <c r="BX66" s="9">
        <v>0</v>
      </c>
      <c r="BY66" s="9"/>
      <c r="BZ66" s="9"/>
      <c r="CA66" s="9"/>
      <c r="CB66" s="9">
        <v>0</v>
      </c>
      <c r="CC66" s="9"/>
      <c r="CD66" s="9">
        <v>0</v>
      </c>
      <c r="CE66" s="9"/>
      <c r="CF66" s="9"/>
      <c r="CG66" s="9"/>
      <c r="CH66" s="9">
        <v>0</v>
      </c>
      <c r="CI66" s="9"/>
      <c r="CJ66" s="9">
        <v>0</v>
      </c>
      <c r="CK66" s="19"/>
      <c r="CL66" s="31">
        <f t="shared" si="59"/>
        <v>0</v>
      </c>
      <c r="CM66" s="9">
        <v>0</v>
      </c>
      <c r="CN66" s="19"/>
      <c r="CO66" s="9">
        <v>0</v>
      </c>
      <c r="CP66" s="9"/>
      <c r="CQ66" s="9">
        <v>0</v>
      </c>
      <c r="CR66" s="9"/>
      <c r="CS66" s="9">
        <v>0</v>
      </c>
      <c r="CT66" s="9"/>
      <c r="CU66" s="9"/>
      <c r="CV66" s="9"/>
      <c r="CW66" s="9">
        <v>0</v>
      </c>
      <c r="CX66" s="9"/>
      <c r="CY66" s="9">
        <v>0</v>
      </c>
      <c r="CZ66" s="9"/>
      <c r="DA66" s="9"/>
      <c r="DB66" s="9"/>
      <c r="DC66" s="9">
        <v>0</v>
      </c>
      <c r="DD66" s="9"/>
      <c r="DE66" s="9">
        <v>0</v>
      </c>
      <c r="DF66" s="19"/>
      <c r="DG66" s="31">
        <f t="shared" si="60"/>
        <v>0</v>
      </c>
      <c r="DH66" s="9">
        <v>0</v>
      </c>
      <c r="DI66" s="19"/>
      <c r="DJ66" s="9">
        <v>0</v>
      </c>
      <c r="DK66" s="9"/>
      <c r="DL66" s="9">
        <v>0</v>
      </c>
      <c r="DM66" s="9"/>
      <c r="DN66" s="9">
        <v>0</v>
      </c>
      <c r="DO66" s="9"/>
      <c r="DP66" s="9"/>
      <c r="DQ66" s="9"/>
      <c r="DR66" s="9">
        <v>0</v>
      </c>
      <c r="DS66" s="9"/>
      <c r="DT66" s="9">
        <v>0</v>
      </c>
      <c r="DU66" s="9"/>
      <c r="DV66" s="9"/>
      <c r="DW66" s="9"/>
      <c r="DX66" s="9"/>
      <c r="DY66" s="19"/>
      <c r="DZ66" s="9">
        <v>0</v>
      </c>
      <c r="EA66" s="9"/>
      <c r="EB66" s="9">
        <v>0</v>
      </c>
      <c r="EC66" s="9"/>
      <c r="ED66" s="31">
        <f t="shared" si="61"/>
        <v>0</v>
      </c>
      <c r="EE66" s="9">
        <v>0</v>
      </c>
      <c r="EF66" s="19"/>
      <c r="EG66" s="9">
        <v>0</v>
      </c>
      <c r="EH66" s="9"/>
      <c r="EI66" s="9">
        <v>0</v>
      </c>
      <c r="EJ66" s="9"/>
      <c r="EK66" s="9">
        <v>0</v>
      </c>
      <c r="EL66" s="9"/>
      <c r="EM66" s="9"/>
      <c r="EN66" s="9"/>
      <c r="EO66" s="9">
        <v>0</v>
      </c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31">
        <f t="shared" si="62"/>
        <v>0</v>
      </c>
      <c r="FA66" s="9">
        <v>0</v>
      </c>
      <c r="FB66" s="19"/>
      <c r="FC66" s="9">
        <v>0</v>
      </c>
      <c r="FD66" s="19"/>
      <c r="FE66" s="9">
        <v>0</v>
      </c>
      <c r="FF66" s="9"/>
      <c r="FG66" s="9">
        <v>0</v>
      </c>
      <c r="FH66" s="9"/>
      <c r="FI66" s="9"/>
      <c r="FJ66" s="9"/>
      <c r="FK66" s="9"/>
      <c r="FL66" s="9"/>
      <c r="FM66" s="9">
        <v>0</v>
      </c>
      <c r="FN66" s="9"/>
      <c r="FO66" s="9"/>
      <c r="FP66" s="9"/>
      <c r="FQ66" s="9"/>
      <c r="FR66" s="9"/>
      <c r="FS66" s="9">
        <v>0</v>
      </c>
      <c r="FT66" s="9"/>
      <c r="FU66" s="9">
        <v>0</v>
      </c>
      <c r="FV66" s="31">
        <f t="shared" si="63"/>
        <v>0</v>
      </c>
      <c r="FW66" s="9">
        <v>0</v>
      </c>
      <c r="FX66" s="19"/>
      <c r="FY66" s="9">
        <v>0</v>
      </c>
      <c r="FZ66" s="9"/>
      <c r="GA66" s="9">
        <v>0</v>
      </c>
      <c r="GB66" s="9"/>
      <c r="GC66" s="9">
        <v>0</v>
      </c>
      <c r="GD66" s="9"/>
      <c r="GE66" s="9"/>
      <c r="GF66" s="9"/>
      <c r="GG66" s="9"/>
      <c r="GH66" s="9"/>
      <c r="GI66" s="9">
        <v>0</v>
      </c>
      <c r="GJ66" s="9"/>
      <c r="GK66" s="9"/>
      <c r="GL66" s="9"/>
      <c r="GM66" s="9"/>
      <c r="GN66" s="9"/>
      <c r="GO66" s="9">
        <v>0</v>
      </c>
      <c r="GP66" s="9"/>
      <c r="GQ66" s="9">
        <v>0</v>
      </c>
      <c r="GR66" s="19"/>
      <c r="GS66" s="31">
        <f t="shared" si="64"/>
        <v>0</v>
      </c>
      <c r="GT66" s="9">
        <v>0</v>
      </c>
      <c r="GU66" s="19"/>
      <c r="GV66" s="9">
        <v>0</v>
      </c>
      <c r="GW66" s="19"/>
      <c r="GX66" s="9">
        <v>0</v>
      </c>
      <c r="GY66" s="9"/>
      <c r="GZ66" s="9">
        <v>0</v>
      </c>
      <c r="HA66" s="9"/>
      <c r="HB66" s="9"/>
      <c r="HC66" s="9"/>
      <c r="HD66" s="9">
        <v>0</v>
      </c>
      <c r="HE66" s="9"/>
      <c r="HF66" s="9">
        <v>0</v>
      </c>
      <c r="HG66" s="9"/>
      <c r="HH66" s="9"/>
      <c r="HI66" s="9"/>
      <c r="HJ66" s="9">
        <v>0</v>
      </c>
      <c r="HK66" s="9"/>
      <c r="HL66" s="9">
        <v>0</v>
      </c>
      <c r="HM66" s="9"/>
      <c r="HN66" s="9">
        <v>0</v>
      </c>
      <c r="HO66" s="19"/>
      <c r="HP66" s="31">
        <f t="shared" si="65"/>
        <v>0</v>
      </c>
      <c r="HQ66" s="9">
        <v>0</v>
      </c>
      <c r="HR66" s="19"/>
      <c r="HS66" s="9">
        <v>0</v>
      </c>
      <c r="HT66" s="19"/>
      <c r="HU66" s="9">
        <v>0</v>
      </c>
      <c r="HV66" s="9"/>
      <c r="HW66" s="9"/>
      <c r="HX66" s="9"/>
      <c r="HY66" s="9">
        <v>0</v>
      </c>
      <c r="HZ66" s="9"/>
      <c r="IA66" s="9"/>
      <c r="IB66" s="9"/>
      <c r="IC66" s="9"/>
      <c r="ID66" s="9"/>
      <c r="IE66" s="9">
        <v>0</v>
      </c>
      <c r="IF66" s="9"/>
      <c r="IG66" s="9"/>
      <c r="IH66" s="9"/>
      <c r="II66" s="9">
        <v>0</v>
      </c>
      <c r="IJ66" s="9"/>
      <c r="IK66" s="9"/>
      <c r="IL66" s="9"/>
      <c r="IM66" s="9">
        <v>0</v>
      </c>
      <c r="IN66" s="9"/>
      <c r="IO66" s="31">
        <f t="shared" si="66"/>
        <v>0</v>
      </c>
      <c r="IP66" s="9">
        <v>0</v>
      </c>
      <c r="IQ66" s="19"/>
      <c r="IR66" s="9">
        <v>0</v>
      </c>
      <c r="IS66" s="19"/>
      <c r="IT66" s="9">
        <v>0</v>
      </c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>
        <v>0</v>
      </c>
      <c r="JI66" s="9"/>
      <c r="JJ66" s="9">
        <v>0</v>
      </c>
      <c r="JK66" s="9"/>
      <c r="JL66" s="9"/>
      <c r="JM66" s="9"/>
      <c r="JN66" s="31">
        <f t="shared" si="105"/>
        <v>0</v>
      </c>
      <c r="JO66" s="9">
        <v>0</v>
      </c>
      <c r="JP66" s="9"/>
      <c r="JQ66" s="9"/>
      <c r="JR66" s="9"/>
      <c r="JS66" s="9">
        <f t="shared" si="107"/>
        <v>0</v>
      </c>
      <c r="JT66" s="9"/>
      <c r="JU66" s="9">
        <f t="shared" si="108"/>
        <v>0</v>
      </c>
      <c r="JV66" s="9"/>
      <c r="JW66" s="72">
        <f t="shared" si="25"/>
        <v>0</v>
      </c>
      <c r="JX66" s="9"/>
      <c r="JY66" s="9">
        <f t="shared" si="109"/>
        <v>0</v>
      </c>
      <c r="JZ66" s="19"/>
      <c r="KA66" s="9">
        <f t="shared" si="110"/>
        <v>0</v>
      </c>
      <c r="KB66" s="8"/>
      <c r="KC66" s="9">
        <f t="shared" si="111"/>
        <v>0</v>
      </c>
      <c r="KD66" s="9"/>
      <c r="KE66" s="9">
        <f t="shared" si="112"/>
        <v>0</v>
      </c>
      <c r="KF66" s="9"/>
      <c r="KG66" s="9"/>
      <c r="KH66" s="9"/>
      <c r="KI66" s="9"/>
      <c r="KJ66" s="9"/>
      <c r="KK66" s="9"/>
      <c r="KL66" s="9"/>
      <c r="KM66" s="9"/>
      <c r="KN66" s="9"/>
      <c r="KO66" s="9">
        <f t="shared" si="113"/>
        <v>0</v>
      </c>
      <c r="KP66" s="9"/>
      <c r="KQ66" s="31">
        <f t="shared" si="106"/>
        <v>0</v>
      </c>
      <c r="KR66" s="9"/>
      <c r="KS66" s="31">
        <v>0</v>
      </c>
      <c r="KT66" s="23"/>
      <c r="KU66" s="23"/>
      <c r="KV66" s="14"/>
    </row>
    <row r="67" spans="1:308" hidden="1" x14ac:dyDescent="0.2">
      <c r="A67" s="74">
        <v>10</v>
      </c>
      <c r="B67" s="40" t="s">
        <v>147</v>
      </c>
      <c r="C67" s="11" t="s">
        <v>110</v>
      </c>
      <c r="E67" s="19"/>
      <c r="F67" s="9">
        <v>0</v>
      </c>
      <c r="G67" s="19"/>
      <c r="H67" s="9">
        <v>0</v>
      </c>
      <c r="I67" s="19"/>
      <c r="J67" s="9">
        <v>0</v>
      </c>
      <c r="K67" s="9"/>
      <c r="L67" s="9">
        <v>0</v>
      </c>
      <c r="M67" s="9"/>
      <c r="N67" s="9"/>
      <c r="O67" s="9"/>
      <c r="P67" s="9">
        <v>0</v>
      </c>
      <c r="Q67" s="9"/>
      <c r="R67" s="9">
        <v>0</v>
      </c>
      <c r="S67" s="9"/>
      <c r="T67" s="9"/>
      <c r="U67" s="9"/>
      <c r="V67" s="9"/>
      <c r="W67" s="9"/>
      <c r="X67" s="19"/>
      <c r="Y67" s="31">
        <f t="shared" si="56"/>
        <v>0</v>
      </c>
      <c r="Z67" s="9">
        <v>0</v>
      </c>
      <c r="AA67" s="19"/>
      <c r="AB67" s="9">
        <v>0</v>
      </c>
      <c r="AC67" s="19"/>
      <c r="AD67" s="9">
        <v>0</v>
      </c>
      <c r="AE67" s="9"/>
      <c r="AF67" s="9">
        <v>0</v>
      </c>
      <c r="AG67" s="9"/>
      <c r="AH67" s="9">
        <v>0</v>
      </c>
      <c r="AI67" s="9"/>
      <c r="AJ67" s="9"/>
      <c r="AK67" s="9"/>
      <c r="AL67" s="9">
        <v>0</v>
      </c>
      <c r="AM67" s="9"/>
      <c r="AN67" s="9">
        <v>0</v>
      </c>
      <c r="AO67" s="9"/>
      <c r="AP67" s="9"/>
      <c r="AQ67" s="9"/>
      <c r="AR67" s="9"/>
      <c r="AS67" s="9"/>
      <c r="AT67" s="9"/>
      <c r="AU67" s="9"/>
      <c r="AV67" s="31">
        <f t="shared" si="57"/>
        <v>0</v>
      </c>
      <c r="AW67" s="9">
        <v>0</v>
      </c>
      <c r="AX67" s="19"/>
      <c r="AY67" s="9">
        <v>0</v>
      </c>
      <c r="AZ67" s="9"/>
      <c r="BA67" s="9">
        <v>0</v>
      </c>
      <c r="BB67" s="9"/>
      <c r="BC67" s="9">
        <v>0</v>
      </c>
      <c r="BD67" s="9"/>
      <c r="BE67" s="9"/>
      <c r="BF67" s="9"/>
      <c r="BG67" s="9">
        <v>0</v>
      </c>
      <c r="BH67" s="9"/>
      <c r="BI67" s="9">
        <v>0</v>
      </c>
      <c r="BJ67" s="9"/>
      <c r="BK67" s="9"/>
      <c r="BL67" s="9"/>
      <c r="BM67" s="9">
        <v>0</v>
      </c>
      <c r="BN67" s="9"/>
      <c r="BO67" s="9">
        <v>0</v>
      </c>
      <c r="BP67" s="19"/>
      <c r="BQ67" s="31">
        <f t="shared" si="58"/>
        <v>0</v>
      </c>
      <c r="BR67" s="9">
        <v>0</v>
      </c>
      <c r="BS67" s="19"/>
      <c r="BT67" s="9">
        <v>0</v>
      </c>
      <c r="BU67" s="9"/>
      <c r="BV67" s="9">
        <v>0</v>
      </c>
      <c r="BW67" s="9"/>
      <c r="BX67" s="9">
        <v>0</v>
      </c>
      <c r="BY67" s="9"/>
      <c r="BZ67" s="9"/>
      <c r="CA67" s="9"/>
      <c r="CB67" s="9">
        <v>0</v>
      </c>
      <c r="CC67" s="9"/>
      <c r="CD67" s="9">
        <v>0</v>
      </c>
      <c r="CE67" s="9"/>
      <c r="CF67" s="9"/>
      <c r="CG67" s="9"/>
      <c r="CH67" s="9">
        <v>0</v>
      </c>
      <c r="CI67" s="9"/>
      <c r="CJ67" s="9">
        <v>0</v>
      </c>
      <c r="CK67" s="19"/>
      <c r="CL67" s="31">
        <f t="shared" si="59"/>
        <v>0</v>
      </c>
      <c r="CM67" s="9">
        <v>0</v>
      </c>
      <c r="CN67" s="19"/>
      <c r="CO67" s="9">
        <v>0</v>
      </c>
      <c r="CP67" s="9"/>
      <c r="CQ67" s="9">
        <v>0</v>
      </c>
      <c r="CR67" s="9"/>
      <c r="CS67" s="9">
        <v>0</v>
      </c>
      <c r="CT67" s="9"/>
      <c r="CU67" s="9"/>
      <c r="CV67" s="9"/>
      <c r="CW67" s="9">
        <v>0</v>
      </c>
      <c r="CX67" s="9"/>
      <c r="CY67" s="9">
        <v>0</v>
      </c>
      <c r="CZ67" s="9"/>
      <c r="DA67" s="9"/>
      <c r="DB67" s="9"/>
      <c r="DC67" s="9">
        <v>0</v>
      </c>
      <c r="DD67" s="9"/>
      <c r="DE67" s="9">
        <v>0</v>
      </c>
      <c r="DF67" s="19"/>
      <c r="DG67" s="31">
        <f t="shared" si="60"/>
        <v>0</v>
      </c>
      <c r="DH67" s="9">
        <v>0</v>
      </c>
      <c r="DI67" s="19"/>
      <c r="DJ67" s="9">
        <v>0</v>
      </c>
      <c r="DK67" s="9"/>
      <c r="DL67" s="9">
        <v>0</v>
      </c>
      <c r="DM67" s="9"/>
      <c r="DN67" s="9">
        <v>0</v>
      </c>
      <c r="DO67" s="9"/>
      <c r="DP67" s="9"/>
      <c r="DQ67" s="9"/>
      <c r="DR67" s="9">
        <v>0</v>
      </c>
      <c r="DS67" s="9"/>
      <c r="DT67" s="9">
        <v>0</v>
      </c>
      <c r="DU67" s="9"/>
      <c r="DV67" s="9"/>
      <c r="DW67" s="9"/>
      <c r="DX67" s="9"/>
      <c r="DY67" s="19"/>
      <c r="DZ67" s="9">
        <v>0</v>
      </c>
      <c r="EA67" s="9"/>
      <c r="EB67" s="9">
        <v>0</v>
      </c>
      <c r="EC67" s="9"/>
      <c r="ED67" s="31">
        <f t="shared" si="61"/>
        <v>0</v>
      </c>
      <c r="EE67" s="9">
        <v>0</v>
      </c>
      <c r="EF67" s="19"/>
      <c r="EG67" s="9">
        <v>0</v>
      </c>
      <c r="EH67" s="9"/>
      <c r="EI67" s="9">
        <v>0</v>
      </c>
      <c r="EJ67" s="9"/>
      <c r="EK67" s="9">
        <v>0</v>
      </c>
      <c r="EL67" s="9"/>
      <c r="EM67" s="9"/>
      <c r="EN67" s="9"/>
      <c r="EO67" s="9">
        <v>0</v>
      </c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31">
        <f t="shared" si="62"/>
        <v>0</v>
      </c>
      <c r="FA67" s="9">
        <v>0</v>
      </c>
      <c r="FB67" s="19"/>
      <c r="FC67" s="9">
        <v>0</v>
      </c>
      <c r="FD67" s="19"/>
      <c r="FE67" s="9">
        <v>0</v>
      </c>
      <c r="FF67" s="9"/>
      <c r="FG67" s="9">
        <v>0</v>
      </c>
      <c r="FH67" s="9"/>
      <c r="FI67" s="9"/>
      <c r="FJ67" s="9"/>
      <c r="FK67" s="9"/>
      <c r="FL67" s="9"/>
      <c r="FM67" s="9">
        <v>0</v>
      </c>
      <c r="FN67" s="9"/>
      <c r="FO67" s="9"/>
      <c r="FP67" s="9"/>
      <c r="FQ67" s="9"/>
      <c r="FR67" s="9"/>
      <c r="FS67" s="9">
        <v>0</v>
      </c>
      <c r="FT67" s="9"/>
      <c r="FU67" s="9">
        <v>0</v>
      </c>
      <c r="FV67" s="31">
        <f t="shared" si="63"/>
        <v>0</v>
      </c>
      <c r="FW67" s="9">
        <v>0</v>
      </c>
      <c r="FX67" s="19"/>
      <c r="FY67" s="9">
        <v>0</v>
      </c>
      <c r="FZ67" s="9"/>
      <c r="GA67" s="9">
        <v>0</v>
      </c>
      <c r="GB67" s="9"/>
      <c r="GC67" s="9">
        <v>0</v>
      </c>
      <c r="GD67" s="9"/>
      <c r="GE67" s="9"/>
      <c r="GF67" s="9"/>
      <c r="GG67" s="9"/>
      <c r="GH67" s="9"/>
      <c r="GI67" s="9">
        <v>0</v>
      </c>
      <c r="GJ67" s="9"/>
      <c r="GK67" s="9"/>
      <c r="GL67" s="9"/>
      <c r="GM67" s="9"/>
      <c r="GN67" s="9"/>
      <c r="GO67" s="9">
        <v>0</v>
      </c>
      <c r="GP67" s="9"/>
      <c r="GQ67" s="9">
        <v>0</v>
      </c>
      <c r="GR67" s="19"/>
      <c r="GS67" s="31">
        <f t="shared" si="64"/>
        <v>0</v>
      </c>
      <c r="GT67" s="9">
        <v>0</v>
      </c>
      <c r="GU67" s="19"/>
      <c r="GV67" s="9">
        <v>0</v>
      </c>
      <c r="GW67" s="19"/>
      <c r="GX67" s="9">
        <v>0</v>
      </c>
      <c r="GY67" s="9"/>
      <c r="GZ67" s="9">
        <v>0</v>
      </c>
      <c r="HA67" s="9"/>
      <c r="HB67" s="9"/>
      <c r="HC67" s="9"/>
      <c r="HD67" s="9">
        <v>0</v>
      </c>
      <c r="HE67" s="9"/>
      <c r="HF67" s="9">
        <v>0</v>
      </c>
      <c r="HG67" s="9"/>
      <c r="HH67" s="9"/>
      <c r="HI67" s="9"/>
      <c r="HJ67" s="9">
        <v>0</v>
      </c>
      <c r="HK67" s="9"/>
      <c r="HL67" s="9">
        <v>0</v>
      </c>
      <c r="HM67" s="9"/>
      <c r="HN67" s="9">
        <v>0</v>
      </c>
      <c r="HO67" s="19"/>
      <c r="HP67" s="31">
        <f t="shared" si="65"/>
        <v>0</v>
      </c>
      <c r="HQ67" s="9">
        <v>0</v>
      </c>
      <c r="HR67" s="19"/>
      <c r="HS67" s="9">
        <v>0</v>
      </c>
      <c r="HT67" s="19"/>
      <c r="HU67" s="9">
        <v>0</v>
      </c>
      <c r="HV67" s="9"/>
      <c r="HW67" s="9"/>
      <c r="HX67" s="9"/>
      <c r="HY67" s="9">
        <v>0</v>
      </c>
      <c r="HZ67" s="9"/>
      <c r="IA67" s="9"/>
      <c r="IB67" s="9"/>
      <c r="IC67" s="9"/>
      <c r="ID67" s="9"/>
      <c r="IE67" s="9">
        <v>0</v>
      </c>
      <c r="IF67" s="9"/>
      <c r="IG67" s="9"/>
      <c r="IH67" s="9"/>
      <c r="II67" s="9">
        <v>0</v>
      </c>
      <c r="IJ67" s="9"/>
      <c r="IK67" s="9"/>
      <c r="IL67" s="9"/>
      <c r="IM67" s="9">
        <v>0</v>
      </c>
      <c r="IN67" s="9"/>
      <c r="IO67" s="31">
        <f t="shared" si="66"/>
        <v>0</v>
      </c>
      <c r="IP67" s="9">
        <v>0</v>
      </c>
      <c r="IQ67" s="19"/>
      <c r="IR67" s="9">
        <v>0</v>
      </c>
      <c r="IS67" s="19"/>
      <c r="IT67" s="9">
        <v>0</v>
      </c>
      <c r="IU67" s="9"/>
      <c r="IV67" s="9"/>
      <c r="IW67" s="9"/>
      <c r="IX67" s="9"/>
      <c r="IY67" s="9"/>
      <c r="IZ67" s="9"/>
      <c r="JA67" s="9"/>
      <c r="JB67" s="9"/>
      <c r="JC67" s="9"/>
      <c r="JD67" s="9"/>
      <c r="JE67" s="9"/>
      <c r="JF67" s="9"/>
      <c r="JG67" s="9"/>
      <c r="JH67" s="9">
        <v>0</v>
      </c>
      <c r="JI67" s="9"/>
      <c r="JJ67" s="9">
        <v>0</v>
      </c>
      <c r="JK67" s="9"/>
      <c r="JL67" s="9"/>
      <c r="JM67" s="9"/>
      <c r="JN67" s="31">
        <f t="shared" si="105"/>
        <v>0</v>
      </c>
      <c r="JO67" s="9">
        <v>0</v>
      </c>
      <c r="JP67" s="9"/>
      <c r="JQ67" s="9"/>
      <c r="JR67" s="9"/>
      <c r="JS67" s="9">
        <f t="shared" si="107"/>
        <v>0</v>
      </c>
      <c r="JT67" s="9"/>
      <c r="JU67" s="9">
        <f t="shared" si="108"/>
        <v>0</v>
      </c>
      <c r="JV67" s="9"/>
      <c r="JW67" s="72">
        <f t="shared" si="25"/>
        <v>0</v>
      </c>
      <c r="JX67" s="9"/>
      <c r="JY67" s="9">
        <f t="shared" si="109"/>
        <v>0</v>
      </c>
      <c r="JZ67" s="19"/>
      <c r="KA67" s="9">
        <f t="shared" si="110"/>
        <v>0</v>
      </c>
      <c r="KB67" s="8"/>
      <c r="KC67" s="9">
        <f t="shared" si="111"/>
        <v>0</v>
      </c>
      <c r="KD67" s="9"/>
      <c r="KE67" s="9">
        <f t="shared" si="112"/>
        <v>0</v>
      </c>
      <c r="KF67" s="9"/>
      <c r="KG67" s="9"/>
      <c r="KH67" s="9"/>
      <c r="KI67" s="9"/>
      <c r="KJ67" s="9"/>
      <c r="KK67" s="9"/>
      <c r="KL67" s="9"/>
      <c r="KM67" s="9"/>
      <c r="KN67" s="9"/>
      <c r="KO67" s="9">
        <f t="shared" si="113"/>
        <v>0</v>
      </c>
      <c r="KP67" s="9"/>
      <c r="KQ67" s="31">
        <f t="shared" si="106"/>
        <v>0</v>
      </c>
      <c r="KR67" s="9"/>
      <c r="KS67" s="31">
        <v>0</v>
      </c>
      <c r="KT67" s="23"/>
      <c r="KU67" s="23"/>
      <c r="KV67" s="14"/>
    </row>
    <row r="68" spans="1:308" hidden="1" x14ac:dyDescent="0.2">
      <c r="A68" s="74">
        <v>10</v>
      </c>
      <c r="B68" s="40" t="s">
        <v>148</v>
      </c>
      <c r="C68" s="11" t="s">
        <v>112</v>
      </c>
      <c r="E68" s="19"/>
      <c r="F68" s="9">
        <v>0</v>
      </c>
      <c r="G68" s="19"/>
      <c r="H68" s="9">
        <v>0</v>
      </c>
      <c r="I68" s="19"/>
      <c r="J68" s="9">
        <v>0</v>
      </c>
      <c r="K68" s="9"/>
      <c r="L68" s="9">
        <v>0</v>
      </c>
      <c r="M68" s="9"/>
      <c r="N68" s="9"/>
      <c r="O68" s="9"/>
      <c r="P68" s="9">
        <v>0</v>
      </c>
      <c r="Q68" s="9"/>
      <c r="R68" s="9">
        <v>0</v>
      </c>
      <c r="S68" s="9"/>
      <c r="T68" s="9"/>
      <c r="U68" s="9"/>
      <c r="V68" s="9"/>
      <c r="W68" s="9"/>
      <c r="X68" s="19"/>
      <c r="Y68" s="31">
        <f t="shared" si="56"/>
        <v>0</v>
      </c>
      <c r="Z68" s="9">
        <v>0</v>
      </c>
      <c r="AA68" s="19"/>
      <c r="AB68" s="9">
        <v>0</v>
      </c>
      <c r="AC68" s="19"/>
      <c r="AD68" s="9">
        <v>0</v>
      </c>
      <c r="AE68" s="9"/>
      <c r="AF68" s="9">
        <v>0</v>
      </c>
      <c r="AG68" s="9"/>
      <c r="AH68" s="9">
        <v>0</v>
      </c>
      <c r="AI68" s="9"/>
      <c r="AJ68" s="9"/>
      <c r="AK68" s="9"/>
      <c r="AL68" s="9">
        <v>0</v>
      </c>
      <c r="AM68" s="9"/>
      <c r="AN68" s="9">
        <v>0</v>
      </c>
      <c r="AO68" s="9"/>
      <c r="AP68" s="9"/>
      <c r="AQ68" s="9"/>
      <c r="AR68" s="9"/>
      <c r="AS68" s="9"/>
      <c r="AT68" s="9"/>
      <c r="AU68" s="9"/>
      <c r="AV68" s="31">
        <f t="shared" si="57"/>
        <v>0</v>
      </c>
      <c r="AW68" s="9">
        <v>0</v>
      </c>
      <c r="AX68" s="19"/>
      <c r="AY68" s="9">
        <v>0</v>
      </c>
      <c r="AZ68" s="9"/>
      <c r="BA68" s="9">
        <v>0</v>
      </c>
      <c r="BB68" s="9"/>
      <c r="BC68" s="9">
        <v>0</v>
      </c>
      <c r="BD68" s="9"/>
      <c r="BE68" s="9"/>
      <c r="BF68" s="9"/>
      <c r="BG68" s="9">
        <v>0</v>
      </c>
      <c r="BH68" s="9"/>
      <c r="BI68" s="9">
        <v>0</v>
      </c>
      <c r="BJ68" s="9"/>
      <c r="BK68" s="9"/>
      <c r="BL68" s="9"/>
      <c r="BM68" s="9">
        <v>0</v>
      </c>
      <c r="BN68" s="9"/>
      <c r="BO68" s="9">
        <v>0</v>
      </c>
      <c r="BP68" s="19"/>
      <c r="BQ68" s="31">
        <f t="shared" si="58"/>
        <v>0</v>
      </c>
      <c r="BR68" s="9">
        <v>0</v>
      </c>
      <c r="BS68" s="19"/>
      <c r="BT68" s="9">
        <v>0</v>
      </c>
      <c r="BU68" s="9"/>
      <c r="BV68" s="9">
        <v>0</v>
      </c>
      <c r="BW68" s="9"/>
      <c r="BX68" s="9">
        <v>0</v>
      </c>
      <c r="BY68" s="9"/>
      <c r="BZ68" s="9"/>
      <c r="CA68" s="9"/>
      <c r="CB68" s="9">
        <v>0</v>
      </c>
      <c r="CC68" s="9"/>
      <c r="CD68" s="9">
        <v>0</v>
      </c>
      <c r="CE68" s="9"/>
      <c r="CF68" s="9"/>
      <c r="CG68" s="9"/>
      <c r="CH68" s="9">
        <v>0</v>
      </c>
      <c r="CI68" s="9"/>
      <c r="CJ68" s="9">
        <v>0</v>
      </c>
      <c r="CK68" s="19"/>
      <c r="CL68" s="31">
        <f t="shared" si="59"/>
        <v>0</v>
      </c>
      <c r="CM68" s="9">
        <v>0</v>
      </c>
      <c r="CN68" s="19"/>
      <c r="CO68" s="9">
        <v>0</v>
      </c>
      <c r="CP68" s="9"/>
      <c r="CQ68" s="9">
        <v>0</v>
      </c>
      <c r="CR68" s="9"/>
      <c r="CS68" s="9">
        <v>0</v>
      </c>
      <c r="CT68" s="9"/>
      <c r="CU68" s="9"/>
      <c r="CV68" s="9"/>
      <c r="CW68" s="9">
        <v>0</v>
      </c>
      <c r="CX68" s="9"/>
      <c r="CY68" s="9">
        <v>0</v>
      </c>
      <c r="CZ68" s="9"/>
      <c r="DA68" s="9"/>
      <c r="DB68" s="9"/>
      <c r="DC68" s="9">
        <v>0</v>
      </c>
      <c r="DD68" s="9"/>
      <c r="DE68" s="9">
        <v>0</v>
      </c>
      <c r="DF68" s="19"/>
      <c r="DG68" s="31">
        <f t="shared" si="60"/>
        <v>0</v>
      </c>
      <c r="DH68" s="9">
        <v>0</v>
      </c>
      <c r="DI68" s="19"/>
      <c r="DJ68" s="9">
        <v>0</v>
      </c>
      <c r="DK68" s="9"/>
      <c r="DL68" s="9">
        <v>0</v>
      </c>
      <c r="DM68" s="9"/>
      <c r="DN68" s="9">
        <v>0</v>
      </c>
      <c r="DO68" s="9"/>
      <c r="DP68" s="9"/>
      <c r="DQ68" s="9"/>
      <c r="DR68" s="9">
        <v>0</v>
      </c>
      <c r="DS68" s="9"/>
      <c r="DT68" s="9">
        <v>0</v>
      </c>
      <c r="DU68" s="9"/>
      <c r="DV68" s="9"/>
      <c r="DW68" s="9"/>
      <c r="DX68" s="9"/>
      <c r="DY68" s="19"/>
      <c r="DZ68" s="9">
        <v>0</v>
      </c>
      <c r="EA68" s="9"/>
      <c r="EB68" s="9">
        <v>0</v>
      </c>
      <c r="EC68" s="9"/>
      <c r="ED68" s="31">
        <f t="shared" si="61"/>
        <v>0</v>
      </c>
      <c r="EE68" s="9">
        <v>0</v>
      </c>
      <c r="EF68" s="19"/>
      <c r="EG68" s="9">
        <v>0</v>
      </c>
      <c r="EH68" s="9"/>
      <c r="EI68" s="9">
        <v>0</v>
      </c>
      <c r="EJ68" s="9"/>
      <c r="EK68" s="9">
        <v>0</v>
      </c>
      <c r="EL68" s="9"/>
      <c r="EM68" s="9"/>
      <c r="EN68" s="9"/>
      <c r="EO68" s="9">
        <v>0</v>
      </c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31">
        <f t="shared" si="62"/>
        <v>0</v>
      </c>
      <c r="FA68" s="9">
        <v>0</v>
      </c>
      <c r="FB68" s="19"/>
      <c r="FC68" s="9">
        <v>0</v>
      </c>
      <c r="FD68" s="19"/>
      <c r="FE68" s="9">
        <v>0</v>
      </c>
      <c r="FF68" s="9"/>
      <c r="FG68" s="9">
        <v>0</v>
      </c>
      <c r="FH68" s="9"/>
      <c r="FI68" s="9"/>
      <c r="FJ68" s="9"/>
      <c r="FK68" s="9"/>
      <c r="FL68" s="9"/>
      <c r="FM68" s="9">
        <v>0</v>
      </c>
      <c r="FN68" s="9"/>
      <c r="FO68" s="9"/>
      <c r="FP68" s="9"/>
      <c r="FQ68" s="9"/>
      <c r="FR68" s="9"/>
      <c r="FS68" s="9">
        <v>0</v>
      </c>
      <c r="FT68" s="9"/>
      <c r="FU68" s="9">
        <v>0</v>
      </c>
      <c r="FV68" s="31">
        <f t="shared" si="63"/>
        <v>0</v>
      </c>
      <c r="FW68" s="9">
        <v>0</v>
      </c>
      <c r="FX68" s="19"/>
      <c r="FY68" s="9">
        <v>0</v>
      </c>
      <c r="FZ68" s="9"/>
      <c r="GA68" s="9">
        <v>0</v>
      </c>
      <c r="GB68" s="9"/>
      <c r="GC68" s="9">
        <v>0</v>
      </c>
      <c r="GD68" s="9"/>
      <c r="GE68" s="9"/>
      <c r="GF68" s="9"/>
      <c r="GG68" s="9"/>
      <c r="GH68" s="9"/>
      <c r="GI68" s="9">
        <v>0</v>
      </c>
      <c r="GJ68" s="9"/>
      <c r="GK68" s="9"/>
      <c r="GL68" s="9"/>
      <c r="GM68" s="9"/>
      <c r="GN68" s="9"/>
      <c r="GO68" s="9">
        <v>0</v>
      </c>
      <c r="GP68" s="9"/>
      <c r="GQ68" s="9">
        <v>0</v>
      </c>
      <c r="GR68" s="19"/>
      <c r="GS68" s="31">
        <f t="shared" si="64"/>
        <v>0</v>
      </c>
      <c r="GT68" s="9">
        <v>0</v>
      </c>
      <c r="GU68" s="19"/>
      <c r="GV68" s="9">
        <v>0</v>
      </c>
      <c r="GW68" s="19"/>
      <c r="GX68" s="9">
        <v>0</v>
      </c>
      <c r="GY68" s="9"/>
      <c r="GZ68" s="9">
        <v>0</v>
      </c>
      <c r="HA68" s="9"/>
      <c r="HB68" s="9"/>
      <c r="HC68" s="9"/>
      <c r="HD68" s="9">
        <v>0</v>
      </c>
      <c r="HE68" s="9"/>
      <c r="HF68" s="9">
        <v>0</v>
      </c>
      <c r="HG68" s="9"/>
      <c r="HH68" s="9"/>
      <c r="HI68" s="9"/>
      <c r="HJ68" s="9">
        <v>0</v>
      </c>
      <c r="HK68" s="9"/>
      <c r="HL68" s="9">
        <v>0</v>
      </c>
      <c r="HM68" s="9"/>
      <c r="HN68" s="9">
        <v>0</v>
      </c>
      <c r="HO68" s="19"/>
      <c r="HP68" s="31">
        <f t="shared" si="65"/>
        <v>0</v>
      </c>
      <c r="HQ68" s="9">
        <v>0</v>
      </c>
      <c r="HR68" s="19"/>
      <c r="HS68" s="9">
        <v>0</v>
      </c>
      <c r="HT68" s="19"/>
      <c r="HU68" s="9">
        <v>0</v>
      </c>
      <c r="HV68" s="9"/>
      <c r="HW68" s="9"/>
      <c r="HX68" s="9"/>
      <c r="HY68" s="9">
        <v>0</v>
      </c>
      <c r="HZ68" s="9"/>
      <c r="IA68" s="9"/>
      <c r="IB68" s="9"/>
      <c r="IC68" s="9"/>
      <c r="ID68" s="9"/>
      <c r="IE68" s="9">
        <v>0</v>
      </c>
      <c r="IF68" s="9"/>
      <c r="IG68" s="9"/>
      <c r="IH68" s="9"/>
      <c r="II68" s="9">
        <v>0</v>
      </c>
      <c r="IJ68" s="9"/>
      <c r="IK68" s="9"/>
      <c r="IL68" s="9"/>
      <c r="IM68" s="9">
        <v>0</v>
      </c>
      <c r="IN68" s="9"/>
      <c r="IO68" s="31">
        <f t="shared" si="66"/>
        <v>0</v>
      </c>
      <c r="IP68" s="9">
        <v>0</v>
      </c>
      <c r="IQ68" s="19"/>
      <c r="IR68" s="9">
        <v>0</v>
      </c>
      <c r="IS68" s="19"/>
      <c r="IT68" s="9">
        <v>0</v>
      </c>
      <c r="IU68" s="9"/>
      <c r="IV68" s="9"/>
      <c r="IW68" s="9"/>
      <c r="IX68" s="9"/>
      <c r="IY68" s="9"/>
      <c r="IZ68" s="9"/>
      <c r="JA68" s="9"/>
      <c r="JB68" s="9"/>
      <c r="JC68" s="9"/>
      <c r="JD68" s="9"/>
      <c r="JE68" s="9"/>
      <c r="JF68" s="9"/>
      <c r="JG68" s="9"/>
      <c r="JH68" s="9">
        <v>0</v>
      </c>
      <c r="JI68" s="9"/>
      <c r="JJ68" s="9">
        <v>0</v>
      </c>
      <c r="JK68" s="9"/>
      <c r="JL68" s="9"/>
      <c r="JM68" s="9"/>
      <c r="JN68" s="31">
        <f t="shared" si="105"/>
        <v>0</v>
      </c>
      <c r="JO68" s="9">
        <v>0</v>
      </c>
      <c r="JP68" s="9"/>
      <c r="JQ68" s="9"/>
      <c r="JR68" s="9"/>
      <c r="JS68" s="9">
        <f t="shared" si="107"/>
        <v>0</v>
      </c>
      <c r="JT68" s="9"/>
      <c r="JU68" s="9">
        <f t="shared" si="108"/>
        <v>0</v>
      </c>
      <c r="JV68" s="9"/>
      <c r="JW68" s="72">
        <f t="shared" si="25"/>
        <v>0</v>
      </c>
      <c r="JX68" s="9"/>
      <c r="JY68" s="9">
        <f t="shared" si="109"/>
        <v>0</v>
      </c>
      <c r="JZ68" s="19"/>
      <c r="KA68" s="9">
        <f t="shared" si="110"/>
        <v>0</v>
      </c>
      <c r="KB68" s="8"/>
      <c r="KC68" s="9">
        <f t="shared" si="111"/>
        <v>0</v>
      </c>
      <c r="KD68" s="9"/>
      <c r="KE68" s="9">
        <f t="shared" si="112"/>
        <v>0</v>
      </c>
      <c r="KF68" s="9"/>
      <c r="KG68" s="9"/>
      <c r="KH68" s="9"/>
      <c r="KI68" s="9"/>
      <c r="KJ68" s="9"/>
      <c r="KK68" s="9"/>
      <c r="KL68" s="9"/>
      <c r="KM68" s="9"/>
      <c r="KN68" s="9"/>
      <c r="KO68" s="9">
        <f t="shared" si="113"/>
        <v>0</v>
      </c>
      <c r="KP68" s="9"/>
      <c r="KQ68" s="31">
        <f t="shared" si="106"/>
        <v>0</v>
      </c>
      <c r="KR68" s="9"/>
      <c r="KS68" s="31">
        <v>0</v>
      </c>
      <c r="KT68" s="23"/>
      <c r="KU68" s="23"/>
      <c r="KV68" s="14"/>
    </row>
    <row r="69" spans="1:308" hidden="1" x14ac:dyDescent="0.2">
      <c r="A69" s="74">
        <v>10</v>
      </c>
      <c r="B69" s="40" t="s">
        <v>149</v>
      </c>
      <c r="C69" s="11" t="s">
        <v>114</v>
      </c>
      <c r="E69" s="19"/>
      <c r="F69" s="9">
        <v>0</v>
      </c>
      <c r="G69" s="19"/>
      <c r="H69" s="9">
        <v>0</v>
      </c>
      <c r="I69" s="19"/>
      <c r="J69" s="9">
        <v>0</v>
      </c>
      <c r="K69" s="9"/>
      <c r="L69" s="9">
        <v>0</v>
      </c>
      <c r="M69" s="9"/>
      <c r="N69" s="9"/>
      <c r="O69" s="9"/>
      <c r="P69" s="9">
        <v>0</v>
      </c>
      <c r="Q69" s="9"/>
      <c r="R69" s="9">
        <v>0</v>
      </c>
      <c r="S69" s="9"/>
      <c r="T69" s="9"/>
      <c r="U69" s="9"/>
      <c r="V69" s="9"/>
      <c r="W69" s="9"/>
      <c r="X69" s="19"/>
      <c r="Y69" s="31">
        <f t="shared" si="56"/>
        <v>0</v>
      </c>
      <c r="Z69" s="9">
        <v>0</v>
      </c>
      <c r="AA69" s="19"/>
      <c r="AB69" s="9">
        <v>0</v>
      </c>
      <c r="AC69" s="19"/>
      <c r="AD69" s="9">
        <v>0</v>
      </c>
      <c r="AE69" s="9"/>
      <c r="AF69" s="9">
        <v>0</v>
      </c>
      <c r="AG69" s="9"/>
      <c r="AH69" s="9">
        <v>0</v>
      </c>
      <c r="AI69" s="9"/>
      <c r="AJ69" s="9"/>
      <c r="AK69" s="9"/>
      <c r="AL69" s="9">
        <v>0</v>
      </c>
      <c r="AM69" s="9"/>
      <c r="AN69" s="9">
        <v>0</v>
      </c>
      <c r="AO69" s="9"/>
      <c r="AP69" s="9"/>
      <c r="AQ69" s="9"/>
      <c r="AR69" s="9"/>
      <c r="AS69" s="9"/>
      <c r="AT69" s="9"/>
      <c r="AU69" s="9"/>
      <c r="AV69" s="31">
        <f t="shared" si="57"/>
        <v>0</v>
      </c>
      <c r="AW69" s="9">
        <v>0</v>
      </c>
      <c r="AX69" s="19"/>
      <c r="AY69" s="9">
        <v>0</v>
      </c>
      <c r="AZ69" s="9"/>
      <c r="BA69" s="9">
        <v>0</v>
      </c>
      <c r="BB69" s="9"/>
      <c r="BC69" s="9">
        <v>0</v>
      </c>
      <c r="BD69" s="9"/>
      <c r="BE69" s="9"/>
      <c r="BF69" s="9"/>
      <c r="BG69" s="9">
        <v>0</v>
      </c>
      <c r="BH69" s="9"/>
      <c r="BI69" s="9">
        <v>0</v>
      </c>
      <c r="BJ69" s="9"/>
      <c r="BK69" s="9"/>
      <c r="BL69" s="9"/>
      <c r="BM69" s="9">
        <v>0</v>
      </c>
      <c r="BN69" s="9"/>
      <c r="BO69" s="9">
        <v>0</v>
      </c>
      <c r="BP69" s="19"/>
      <c r="BQ69" s="31">
        <f t="shared" si="58"/>
        <v>0</v>
      </c>
      <c r="BR69" s="9">
        <v>0</v>
      </c>
      <c r="BS69" s="19"/>
      <c r="BT69" s="9">
        <v>0</v>
      </c>
      <c r="BU69" s="9"/>
      <c r="BV69" s="9">
        <v>0</v>
      </c>
      <c r="BW69" s="9"/>
      <c r="BX69" s="9">
        <v>0</v>
      </c>
      <c r="BY69" s="9"/>
      <c r="BZ69" s="9"/>
      <c r="CA69" s="9"/>
      <c r="CB69" s="9">
        <v>0</v>
      </c>
      <c r="CC69" s="9"/>
      <c r="CD69" s="9">
        <v>0</v>
      </c>
      <c r="CE69" s="9"/>
      <c r="CF69" s="9"/>
      <c r="CG69" s="9"/>
      <c r="CH69" s="9">
        <v>0</v>
      </c>
      <c r="CI69" s="9"/>
      <c r="CJ69" s="9">
        <v>0</v>
      </c>
      <c r="CK69" s="19"/>
      <c r="CL69" s="31">
        <f t="shared" si="59"/>
        <v>0</v>
      </c>
      <c r="CM69" s="9">
        <v>0</v>
      </c>
      <c r="CN69" s="19"/>
      <c r="CO69" s="9">
        <v>0</v>
      </c>
      <c r="CP69" s="9"/>
      <c r="CQ69" s="9">
        <v>0</v>
      </c>
      <c r="CR69" s="9"/>
      <c r="CS69" s="9">
        <v>0</v>
      </c>
      <c r="CT69" s="9"/>
      <c r="CU69" s="9"/>
      <c r="CV69" s="9"/>
      <c r="CW69" s="9">
        <v>0</v>
      </c>
      <c r="CX69" s="9"/>
      <c r="CY69" s="9">
        <v>0</v>
      </c>
      <c r="CZ69" s="9"/>
      <c r="DA69" s="9"/>
      <c r="DB69" s="9"/>
      <c r="DC69" s="9">
        <v>0</v>
      </c>
      <c r="DD69" s="9"/>
      <c r="DE69" s="9">
        <v>0</v>
      </c>
      <c r="DF69" s="19"/>
      <c r="DG69" s="31">
        <f t="shared" si="60"/>
        <v>0</v>
      </c>
      <c r="DH69" s="9">
        <v>0</v>
      </c>
      <c r="DI69" s="19"/>
      <c r="DJ69" s="9">
        <v>0</v>
      </c>
      <c r="DK69" s="9"/>
      <c r="DL69" s="9">
        <v>0</v>
      </c>
      <c r="DM69" s="9"/>
      <c r="DN69" s="9">
        <v>0</v>
      </c>
      <c r="DO69" s="9"/>
      <c r="DP69" s="9"/>
      <c r="DQ69" s="9"/>
      <c r="DR69" s="9">
        <v>0</v>
      </c>
      <c r="DS69" s="9"/>
      <c r="DT69" s="9">
        <v>0</v>
      </c>
      <c r="DU69" s="9"/>
      <c r="DV69" s="9"/>
      <c r="DW69" s="9"/>
      <c r="DX69" s="9"/>
      <c r="DY69" s="19"/>
      <c r="DZ69" s="9">
        <v>0</v>
      </c>
      <c r="EA69" s="9"/>
      <c r="EB69" s="9">
        <v>0</v>
      </c>
      <c r="EC69" s="9"/>
      <c r="ED69" s="31">
        <f t="shared" si="61"/>
        <v>0</v>
      </c>
      <c r="EE69" s="9">
        <v>0</v>
      </c>
      <c r="EF69" s="19"/>
      <c r="EG69" s="9">
        <v>0</v>
      </c>
      <c r="EH69" s="9"/>
      <c r="EI69" s="9">
        <v>0</v>
      </c>
      <c r="EJ69" s="9"/>
      <c r="EK69" s="9">
        <v>0</v>
      </c>
      <c r="EL69" s="9"/>
      <c r="EM69" s="9"/>
      <c r="EN69" s="9"/>
      <c r="EO69" s="9">
        <v>0</v>
      </c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31">
        <f t="shared" si="62"/>
        <v>0</v>
      </c>
      <c r="FA69" s="9">
        <v>0</v>
      </c>
      <c r="FB69" s="19"/>
      <c r="FC69" s="9">
        <v>0</v>
      </c>
      <c r="FD69" s="19"/>
      <c r="FE69" s="9">
        <v>0</v>
      </c>
      <c r="FF69" s="9"/>
      <c r="FG69" s="9">
        <v>0</v>
      </c>
      <c r="FH69" s="9"/>
      <c r="FI69" s="9"/>
      <c r="FJ69" s="9"/>
      <c r="FK69" s="9"/>
      <c r="FL69" s="9"/>
      <c r="FM69" s="9">
        <v>0</v>
      </c>
      <c r="FN69" s="9"/>
      <c r="FO69" s="9"/>
      <c r="FP69" s="9"/>
      <c r="FQ69" s="9"/>
      <c r="FR69" s="9"/>
      <c r="FS69" s="9">
        <v>0</v>
      </c>
      <c r="FT69" s="9"/>
      <c r="FU69" s="9">
        <v>0</v>
      </c>
      <c r="FV69" s="31">
        <f t="shared" si="63"/>
        <v>0</v>
      </c>
      <c r="FW69" s="9">
        <v>0</v>
      </c>
      <c r="FX69" s="19"/>
      <c r="FY69" s="9">
        <v>0</v>
      </c>
      <c r="FZ69" s="9"/>
      <c r="GA69" s="9">
        <v>0</v>
      </c>
      <c r="GB69" s="9"/>
      <c r="GC69" s="9">
        <v>0</v>
      </c>
      <c r="GD69" s="9"/>
      <c r="GE69" s="9"/>
      <c r="GF69" s="9"/>
      <c r="GG69" s="9"/>
      <c r="GH69" s="9"/>
      <c r="GI69" s="9">
        <v>0</v>
      </c>
      <c r="GJ69" s="9"/>
      <c r="GK69" s="9"/>
      <c r="GL69" s="9"/>
      <c r="GM69" s="9"/>
      <c r="GN69" s="9"/>
      <c r="GO69" s="9">
        <v>0</v>
      </c>
      <c r="GP69" s="9"/>
      <c r="GQ69" s="9">
        <v>0</v>
      </c>
      <c r="GR69" s="19"/>
      <c r="GS69" s="31">
        <f t="shared" si="64"/>
        <v>0</v>
      </c>
      <c r="GT69" s="9">
        <v>0</v>
      </c>
      <c r="GU69" s="19"/>
      <c r="GV69" s="9">
        <v>0</v>
      </c>
      <c r="GW69" s="19"/>
      <c r="GX69" s="9">
        <v>0</v>
      </c>
      <c r="GY69" s="9"/>
      <c r="GZ69" s="9">
        <v>0</v>
      </c>
      <c r="HA69" s="9"/>
      <c r="HB69" s="9"/>
      <c r="HC69" s="9"/>
      <c r="HD69" s="9">
        <v>0</v>
      </c>
      <c r="HE69" s="9"/>
      <c r="HF69" s="9">
        <v>0</v>
      </c>
      <c r="HG69" s="9"/>
      <c r="HH69" s="9"/>
      <c r="HI69" s="9"/>
      <c r="HJ69" s="9">
        <v>0</v>
      </c>
      <c r="HK69" s="9"/>
      <c r="HL69" s="9">
        <v>0</v>
      </c>
      <c r="HM69" s="9"/>
      <c r="HN69" s="9">
        <v>0</v>
      </c>
      <c r="HO69" s="19"/>
      <c r="HP69" s="31">
        <f t="shared" si="65"/>
        <v>0</v>
      </c>
      <c r="HQ69" s="9">
        <v>0</v>
      </c>
      <c r="HR69" s="19"/>
      <c r="HS69" s="9">
        <v>0</v>
      </c>
      <c r="HT69" s="19"/>
      <c r="HU69" s="9">
        <v>0</v>
      </c>
      <c r="HV69" s="9"/>
      <c r="HW69" s="9"/>
      <c r="HX69" s="9"/>
      <c r="HY69" s="9">
        <v>0</v>
      </c>
      <c r="HZ69" s="9"/>
      <c r="IA69" s="9"/>
      <c r="IB69" s="9"/>
      <c r="IC69" s="9"/>
      <c r="ID69" s="9"/>
      <c r="IE69" s="9">
        <v>0</v>
      </c>
      <c r="IF69" s="9"/>
      <c r="IG69" s="9"/>
      <c r="IH69" s="9"/>
      <c r="II69" s="9">
        <v>0</v>
      </c>
      <c r="IJ69" s="9"/>
      <c r="IK69" s="9"/>
      <c r="IL69" s="9"/>
      <c r="IM69" s="9">
        <v>0</v>
      </c>
      <c r="IN69" s="9"/>
      <c r="IO69" s="31">
        <f t="shared" si="66"/>
        <v>0</v>
      </c>
      <c r="IP69" s="9">
        <v>0</v>
      </c>
      <c r="IQ69" s="19"/>
      <c r="IR69" s="9">
        <v>0</v>
      </c>
      <c r="IS69" s="19"/>
      <c r="IT69" s="9">
        <v>0</v>
      </c>
      <c r="IU69" s="9"/>
      <c r="IV69" s="9"/>
      <c r="IW69" s="9"/>
      <c r="IX69" s="9"/>
      <c r="IY69" s="9"/>
      <c r="IZ69" s="9"/>
      <c r="JA69" s="9"/>
      <c r="JB69" s="9"/>
      <c r="JC69" s="9"/>
      <c r="JD69" s="9"/>
      <c r="JE69" s="9"/>
      <c r="JF69" s="9"/>
      <c r="JG69" s="9"/>
      <c r="JH69" s="9">
        <v>0</v>
      </c>
      <c r="JI69" s="9"/>
      <c r="JJ69" s="9">
        <v>0</v>
      </c>
      <c r="JK69" s="9"/>
      <c r="JL69" s="9"/>
      <c r="JM69" s="9"/>
      <c r="JN69" s="31">
        <f t="shared" si="105"/>
        <v>0</v>
      </c>
      <c r="JO69" s="9">
        <v>0</v>
      </c>
      <c r="JP69" s="9"/>
      <c r="JQ69" s="9"/>
      <c r="JR69" s="9"/>
      <c r="JS69" s="9">
        <f t="shared" si="107"/>
        <v>0</v>
      </c>
      <c r="JT69" s="9"/>
      <c r="JU69" s="9">
        <f t="shared" si="108"/>
        <v>0</v>
      </c>
      <c r="JV69" s="9"/>
      <c r="JW69" s="72">
        <f t="shared" si="25"/>
        <v>0</v>
      </c>
      <c r="JX69" s="9"/>
      <c r="JY69" s="9">
        <f t="shared" si="109"/>
        <v>0</v>
      </c>
      <c r="JZ69" s="19"/>
      <c r="KA69" s="9">
        <f t="shared" si="110"/>
        <v>0</v>
      </c>
      <c r="KB69" s="8"/>
      <c r="KC69" s="9">
        <f t="shared" si="111"/>
        <v>0</v>
      </c>
      <c r="KD69" s="9"/>
      <c r="KE69" s="9">
        <f t="shared" si="112"/>
        <v>0</v>
      </c>
      <c r="KF69" s="9"/>
      <c r="KG69" s="9"/>
      <c r="KH69" s="9"/>
      <c r="KI69" s="9"/>
      <c r="KJ69" s="9"/>
      <c r="KK69" s="9"/>
      <c r="KL69" s="9"/>
      <c r="KM69" s="9"/>
      <c r="KN69" s="9"/>
      <c r="KO69" s="9">
        <f t="shared" si="113"/>
        <v>0</v>
      </c>
      <c r="KP69" s="9"/>
      <c r="KQ69" s="31">
        <f t="shared" si="106"/>
        <v>0</v>
      </c>
      <c r="KR69" s="9"/>
      <c r="KS69" s="31">
        <v>0</v>
      </c>
      <c r="KT69" s="23"/>
      <c r="KU69" s="23"/>
      <c r="KV69" s="14"/>
    </row>
    <row r="70" spans="1:308" x14ac:dyDescent="0.2">
      <c r="A70" s="74">
        <v>10</v>
      </c>
      <c r="B70" s="40" t="s">
        <v>150</v>
      </c>
      <c r="C70" s="11" t="s">
        <v>129</v>
      </c>
      <c r="E70" s="19"/>
      <c r="F70" s="9">
        <v>0</v>
      </c>
      <c r="G70" s="19"/>
      <c r="H70" s="9">
        <v>0</v>
      </c>
      <c r="I70" s="19"/>
      <c r="J70" s="9">
        <v>0</v>
      </c>
      <c r="K70" s="9"/>
      <c r="L70" s="9">
        <v>0</v>
      </c>
      <c r="M70" s="9"/>
      <c r="N70" s="9"/>
      <c r="O70" s="9"/>
      <c r="P70" s="9">
        <v>0</v>
      </c>
      <c r="Q70" s="9"/>
      <c r="R70" s="9">
        <v>0</v>
      </c>
      <c r="S70" s="9"/>
      <c r="T70" s="9"/>
      <c r="U70" s="9"/>
      <c r="V70" s="9"/>
      <c r="W70" s="9"/>
      <c r="X70" s="19"/>
      <c r="Y70" s="31">
        <f>SUM(F70:X70)</f>
        <v>0</v>
      </c>
      <c r="Z70" s="9">
        <v>0</v>
      </c>
      <c r="AA70" s="19"/>
      <c r="AB70" s="9">
        <v>0</v>
      </c>
      <c r="AC70" s="19"/>
      <c r="AD70" s="9">
        <v>0</v>
      </c>
      <c r="AE70" s="9"/>
      <c r="AF70" s="9">
        <v>0</v>
      </c>
      <c r="AG70" s="9"/>
      <c r="AH70" s="9">
        <v>0</v>
      </c>
      <c r="AI70" s="9"/>
      <c r="AJ70" s="9"/>
      <c r="AK70" s="9"/>
      <c r="AL70" s="9">
        <v>0</v>
      </c>
      <c r="AM70" s="9"/>
      <c r="AN70" s="9">
        <v>0</v>
      </c>
      <c r="AO70" s="9"/>
      <c r="AP70" s="9"/>
      <c r="AQ70" s="9"/>
      <c r="AR70" s="9"/>
      <c r="AS70" s="9"/>
      <c r="AT70" s="9"/>
      <c r="AU70" s="9"/>
      <c r="AV70" s="31">
        <f t="shared" ref="AV70:AV93" si="114">SUM(Z70:AU70)</f>
        <v>0</v>
      </c>
      <c r="AW70" s="9">
        <v>0</v>
      </c>
      <c r="AX70" s="19"/>
      <c r="AY70" s="9">
        <v>0</v>
      </c>
      <c r="AZ70" s="9"/>
      <c r="BA70" s="9">
        <v>0</v>
      </c>
      <c r="BB70" s="9"/>
      <c r="BC70" s="9">
        <v>0</v>
      </c>
      <c r="BD70" s="9"/>
      <c r="BE70" s="9"/>
      <c r="BF70" s="9"/>
      <c r="BG70" s="9">
        <v>0</v>
      </c>
      <c r="BH70" s="9"/>
      <c r="BI70" s="9">
        <v>0</v>
      </c>
      <c r="BJ70" s="9"/>
      <c r="BK70" s="9"/>
      <c r="BL70" s="9"/>
      <c r="BM70" s="9">
        <v>0</v>
      </c>
      <c r="BN70" s="9"/>
      <c r="BO70" s="9">
        <v>0</v>
      </c>
      <c r="BP70" s="19"/>
      <c r="BQ70" s="31">
        <f>SUM(AW70:BP70)</f>
        <v>0</v>
      </c>
      <c r="BR70" s="9">
        <v>0</v>
      </c>
      <c r="BS70" s="19"/>
      <c r="BT70" s="9">
        <v>0</v>
      </c>
      <c r="BU70" s="9"/>
      <c r="BV70" s="9">
        <v>0</v>
      </c>
      <c r="BW70" s="9"/>
      <c r="BX70" s="9">
        <v>0</v>
      </c>
      <c r="BY70" s="9"/>
      <c r="BZ70" s="9"/>
      <c r="CA70" s="9"/>
      <c r="CB70" s="9">
        <v>0</v>
      </c>
      <c r="CC70" s="9"/>
      <c r="CD70" s="9">
        <v>0</v>
      </c>
      <c r="CE70" s="9"/>
      <c r="CF70" s="9"/>
      <c r="CG70" s="9"/>
      <c r="CH70" s="9">
        <v>0</v>
      </c>
      <c r="CI70" s="9"/>
      <c r="CJ70" s="9">
        <v>0</v>
      </c>
      <c r="CK70" s="19"/>
      <c r="CL70" s="31">
        <f t="shared" ref="CL70:CL93" si="115">SUM(BR70:CK70)</f>
        <v>0</v>
      </c>
      <c r="CM70" s="9">
        <v>0</v>
      </c>
      <c r="CN70" s="19"/>
      <c r="CO70" s="9">
        <v>0</v>
      </c>
      <c r="CP70" s="9"/>
      <c r="CQ70" s="9">
        <v>0</v>
      </c>
      <c r="CR70" s="9"/>
      <c r="CS70" s="9">
        <v>0</v>
      </c>
      <c r="CT70" s="9"/>
      <c r="CU70" s="9"/>
      <c r="CV70" s="9"/>
      <c r="CW70" s="9">
        <v>0</v>
      </c>
      <c r="CX70" s="9"/>
      <c r="CY70" s="9">
        <v>0</v>
      </c>
      <c r="CZ70" s="9"/>
      <c r="DA70" s="9"/>
      <c r="DB70" s="9"/>
      <c r="DC70" s="9">
        <v>0</v>
      </c>
      <c r="DD70" s="9"/>
      <c r="DE70" s="9">
        <v>0</v>
      </c>
      <c r="DF70" s="19"/>
      <c r="DG70" s="31">
        <f t="shared" ref="DG70:DG98" si="116">SUM(CM70:DF70)</f>
        <v>0</v>
      </c>
      <c r="DH70" s="9">
        <v>0</v>
      </c>
      <c r="DI70" s="19"/>
      <c r="DJ70" s="9">
        <v>0</v>
      </c>
      <c r="DK70" s="9"/>
      <c r="DL70" s="9">
        <v>0</v>
      </c>
      <c r="DM70" s="9"/>
      <c r="DN70" s="9">
        <v>0</v>
      </c>
      <c r="DO70" s="9"/>
      <c r="DP70" s="9"/>
      <c r="DQ70" s="9"/>
      <c r="DR70" s="9">
        <v>0</v>
      </c>
      <c r="DS70" s="9"/>
      <c r="DT70" s="9">
        <v>0</v>
      </c>
      <c r="DU70" s="9"/>
      <c r="DV70" s="9"/>
      <c r="DW70" s="9"/>
      <c r="DX70" s="9"/>
      <c r="DY70" s="19"/>
      <c r="DZ70" s="9">
        <v>0</v>
      </c>
      <c r="EA70" s="9"/>
      <c r="EB70" s="9">
        <v>0</v>
      </c>
      <c r="EC70" s="9"/>
      <c r="ED70" s="31">
        <f t="shared" ref="ED70:ED98" si="117">SUM(DH70:EB70)</f>
        <v>0</v>
      </c>
      <c r="EE70" s="9">
        <v>0</v>
      </c>
      <c r="EF70" s="19"/>
      <c r="EG70" s="9">
        <v>0</v>
      </c>
      <c r="EH70" s="9"/>
      <c r="EI70" s="9">
        <v>0</v>
      </c>
      <c r="EJ70" s="9"/>
      <c r="EK70" s="9">
        <v>0</v>
      </c>
      <c r="EL70" s="9"/>
      <c r="EM70" s="9"/>
      <c r="EN70" s="9"/>
      <c r="EO70" s="9">
        <v>0</v>
      </c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31">
        <f t="shared" ref="EZ70:EZ98" si="118">SUM(EE70:EY70)</f>
        <v>0</v>
      </c>
      <c r="FA70" s="9">
        <v>0</v>
      </c>
      <c r="FB70" s="19"/>
      <c r="FC70" s="9">
        <v>0</v>
      </c>
      <c r="FD70" s="19"/>
      <c r="FE70" s="9">
        <v>0</v>
      </c>
      <c r="FF70" s="9"/>
      <c r="FG70" s="9">
        <v>0</v>
      </c>
      <c r="FH70" s="9"/>
      <c r="FI70" s="9"/>
      <c r="FJ70" s="9"/>
      <c r="FK70" s="9"/>
      <c r="FL70" s="9"/>
      <c r="FM70" s="9">
        <v>0</v>
      </c>
      <c r="FN70" s="9"/>
      <c r="FO70" s="9"/>
      <c r="FP70" s="9"/>
      <c r="FQ70" s="9"/>
      <c r="FR70" s="9"/>
      <c r="FS70" s="9">
        <v>0</v>
      </c>
      <c r="FT70" s="9"/>
      <c r="FU70" s="9">
        <v>0</v>
      </c>
      <c r="FV70" s="31">
        <f t="shared" ref="FV70:FV98" si="119">SUM(FA70:FU70)</f>
        <v>0</v>
      </c>
      <c r="FW70" s="9">
        <v>0</v>
      </c>
      <c r="FX70" s="19"/>
      <c r="FY70" s="9">
        <v>0</v>
      </c>
      <c r="FZ70" s="9"/>
      <c r="GA70" s="9">
        <v>0</v>
      </c>
      <c r="GB70" s="9"/>
      <c r="GC70" s="9">
        <v>0</v>
      </c>
      <c r="GD70" s="9"/>
      <c r="GE70" s="9"/>
      <c r="GF70" s="9"/>
      <c r="GG70" s="9"/>
      <c r="GH70" s="9"/>
      <c r="GI70" s="9">
        <v>0</v>
      </c>
      <c r="GJ70" s="9"/>
      <c r="GK70" s="9"/>
      <c r="GL70" s="9"/>
      <c r="GM70" s="9"/>
      <c r="GN70" s="9"/>
      <c r="GO70" s="9">
        <v>0</v>
      </c>
      <c r="GP70" s="9"/>
      <c r="GQ70" s="9">
        <v>0</v>
      </c>
      <c r="GR70" s="19"/>
      <c r="GS70" s="31">
        <f t="shared" ref="GS70:GS98" si="120">SUM(FW70:GR70)</f>
        <v>0</v>
      </c>
      <c r="GT70" s="9">
        <v>0</v>
      </c>
      <c r="GU70" s="19"/>
      <c r="GV70" s="9">
        <v>0</v>
      </c>
      <c r="GW70" s="19"/>
      <c r="GX70" s="9">
        <v>0</v>
      </c>
      <c r="GY70" s="9"/>
      <c r="GZ70" s="9">
        <v>0</v>
      </c>
      <c r="HA70" s="9"/>
      <c r="HB70" s="9"/>
      <c r="HC70" s="9"/>
      <c r="HD70" s="9">
        <v>0</v>
      </c>
      <c r="HE70" s="9"/>
      <c r="HF70" s="9">
        <v>0</v>
      </c>
      <c r="HG70" s="9"/>
      <c r="HH70" s="9"/>
      <c r="HI70" s="9"/>
      <c r="HJ70" s="9">
        <v>0</v>
      </c>
      <c r="HK70" s="9"/>
      <c r="HL70" s="9">
        <v>0</v>
      </c>
      <c r="HM70" s="9"/>
      <c r="HN70" s="9">
        <v>0</v>
      </c>
      <c r="HO70" s="19"/>
      <c r="HP70" s="31">
        <f t="shared" ref="HP70:HP98" si="121">SUM(GT70:HO70)</f>
        <v>0</v>
      </c>
      <c r="HQ70" s="9">
        <v>0</v>
      </c>
      <c r="HR70" s="19"/>
      <c r="HS70" s="9">
        <v>0</v>
      </c>
      <c r="HT70" s="19"/>
      <c r="HU70" s="9">
        <v>0</v>
      </c>
      <c r="HV70" s="9"/>
      <c r="HW70" s="9"/>
      <c r="HX70" s="9"/>
      <c r="HY70" s="9">
        <v>0</v>
      </c>
      <c r="HZ70" s="9"/>
      <c r="IA70" s="9"/>
      <c r="IB70" s="9"/>
      <c r="IC70" s="9"/>
      <c r="ID70" s="9"/>
      <c r="IE70" s="9">
        <v>0</v>
      </c>
      <c r="IF70" s="9"/>
      <c r="IG70" s="9"/>
      <c r="IH70" s="9"/>
      <c r="II70" s="9">
        <v>0</v>
      </c>
      <c r="IJ70" s="9"/>
      <c r="IK70" s="9"/>
      <c r="IL70" s="9"/>
      <c r="IM70" s="9">
        <v>0</v>
      </c>
      <c r="IN70" s="9"/>
      <c r="IO70" s="31">
        <f t="shared" ref="IO70:IO98" si="122">SUM(HQ70:IN70)</f>
        <v>0</v>
      </c>
      <c r="IP70" s="9">
        <v>0</v>
      </c>
      <c r="IQ70" s="19"/>
      <c r="IR70" s="9">
        <v>0</v>
      </c>
      <c r="IS70" s="19"/>
      <c r="IT70" s="9">
        <v>-6250</v>
      </c>
      <c r="IU70" s="9"/>
      <c r="IV70" s="9"/>
      <c r="IW70" s="9"/>
      <c r="IX70" s="9"/>
      <c r="IY70" s="9"/>
      <c r="IZ70" s="9"/>
      <c r="JA70" s="9"/>
      <c r="JB70" s="9"/>
      <c r="JC70" s="9"/>
      <c r="JD70" s="9"/>
      <c r="JE70" s="9"/>
      <c r="JF70" s="9"/>
      <c r="JG70" s="9"/>
      <c r="JH70" s="9">
        <v>0</v>
      </c>
      <c r="JI70" s="9"/>
      <c r="JJ70" s="9">
        <v>0</v>
      </c>
      <c r="JK70" s="9"/>
      <c r="JL70" s="9"/>
      <c r="JM70" s="9"/>
      <c r="JN70" s="31">
        <f t="shared" si="105"/>
        <v>-6250</v>
      </c>
      <c r="JO70" s="9">
        <v>0</v>
      </c>
      <c r="JP70" s="9"/>
      <c r="JQ70" s="9"/>
      <c r="JR70" s="9"/>
      <c r="JS70" s="9">
        <f t="shared" si="107"/>
        <v>0</v>
      </c>
      <c r="JT70" s="9"/>
      <c r="JU70" s="9">
        <f t="shared" si="108"/>
        <v>0</v>
      </c>
      <c r="JV70" s="9"/>
      <c r="JW70" s="72">
        <f t="shared" si="25"/>
        <v>0</v>
      </c>
      <c r="JX70" s="9"/>
      <c r="JY70" s="9">
        <f t="shared" si="109"/>
        <v>0</v>
      </c>
      <c r="JZ70" s="19"/>
      <c r="KA70" s="9">
        <f t="shared" si="110"/>
        <v>0</v>
      </c>
      <c r="KB70" s="8"/>
      <c r="KC70" s="9">
        <f t="shared" si="111"/>
        <v>-6250</v>
      </c>
      <c r="KD70" s="9"/>
      <c r="KE70" s="9">
        <f t="shared" si="112"/>
        <v>0</v>
      </c>
      <c r="KF70" s="9"/>
      <c r="KG70" s="9"/>
      <c r="KH70" s="9"/>
      <c r="KI70" s="9"/>
      <c r="KJ70" s="9"/>
      <c r="KK70" s="9"/>
      <c r="KL70" s="9"/>
      <c r="KM70" s="9"/>
      <c r="KN70" s="9"/>
      <c r="KO70" s="9">
        <f t="shared" si="113"/>
        <v>0</v>
      </c>
      <c r="KP70" s="9"/>
      <c r="KQ70" s="31">
        <f t="shared" si="106"/>
        <v>-6250</v>
      </c>
      <c r="KR70" s="9"/>
      <c r="KS70" s="31">
        <v>0</v>
      </c>
      <c r="KT70" s="23"/>
      <c r="KU70" s="23"/>
      <c r="KV70" s="14"/>
    </row>
    <row r="71" spans="1:308" hidden="1" x14ac:dyDescent="0.2">
      <c r="A71" s="74">
        <v>10</v>
      </c>
      <c r="B71" s="40" t="s">
        <v>151</v>
      </c>
      <c r="C71" s="11" t="s">
        <v>131</v>
      </c>
      <c r="E71" s="19"/>
      <c r="F71" s="9">
        <v>0</v>
      </c>
      <c r="G71" s="19"/>
      <c r="H71" s="9">
        <v>0</v>
      </c>
      <c r="I71" s="19"/>
      <c r="J71" s="9">
        <v>0</v>
      </c>
      <c r="K71" s="9"/>
      <c r="L71" s="9">
        <v>0</v>
      </c>
      <c r="M71" s="9"/>
      <c r="N71" s="9"/>
      <c r="O71" s="9"/>
      <c r="P71" s="9">
        <v>0</v>
      </c>
      <c r="Q71" s="9"/>
      <c r="R71" s="9">
        <v>0</v>
      </c>
      <c r="S71" s="9"/>
      <c r="T71" s="9"/>
      <c r="U71" s="9"/>
      <c r="V71" s="9"/>
      <c r="W71" s="9"/>
      <c r="X71" s="19"/>
      <c r="Y71" s="31">
        <f>SUM(F71:X71)</f>
        <v>0</v>
      </c>
      <c r="Z71" s="9">
        <v>0</v>
      </c>
      <c r="AA71" s="19"/>
      <c r="AB71" s="9">
        <v>0</v>
      </c>
      <c r="AC71" s="19"/>
      <c r="AD71" s="9">
        <v>0</v>
      </c>
      <c r="AE71" s="9"/>
      <c r="AF71" s="9">
        <v>0</v>
      </c>
      <c r="AG71" s="9"/>
      <c r="AH71" s="9">
        <v>0</v>
      </c>
      <c r="AI71" s="9"/>
      <c r="AJ71" s="9"/>
      <c r="AK71" s="9"/>
      <c r="AL71" s="9">
        <v>0</v>
      </c>
      <c r="AM71" s="9"/>
      <c r="AN71" s="9">
        <v>0</v>
      </c>
      <c r="AO71" s="9"/>
      <c r="AP71" s="9"/>
      <c r="AQ71" s="9"/>
      <c r="AR71" s="9"/>
      <c r="AS71" s="9"/>
      <c r="AT71" s="9"/>
      <c r="AU71" s="9"/>
      <c r="AV71" s="31">
        <f t="shared" si="114"/>
        <v>0</v>
      </c>
      <c r="AW71" s="9">
        <v>0</v>
      </c>
      <c r="AX71" s="19"/>
      <c r="AY71" s="9">
        <v>0</v>
      </c>
      <c r="AZ71" s="9"/>
      <c r="BA71" s="9">
        <v>0</v>
      </c>
      <c r="BB71" s="9"/>
      <c r="BC71" s="9">
        <v>0</v>
      </c>
      <c r="BD71" s="9"/>
      <c r="BE71" s="9"/>
      <c r="BF71" s="9"/>
      <c r="BG71" s="9">
        <v>0</v>
      </c>
      <c r="BH71" s="9"/>
      <c r="BI71" s="9">
        <v>0</v>
      </c>
      <c r="BJ71" s="9"/>
      <c r="BK71" s="9"/>
      <c r="BL71" s="9"/>
      <c r="BM71" s="9">
        <v>0</v>
      </c>
      <c r="BN71" s="9"/>
      <c r="BO71" s="9">
        <v>0</v>
      </c>
      <c r="BP71" s="19"/>
      <c r="BQ71" s="31">
        <f>SUM(AW71:BP71)</f>
        <v>0</v>
      </c>
      <c r="BR71" s="9">
        <v>0</v>
      </c>
      <c r="BS71" s="19"/>
      <c r="BT71" s="9">
        <v>0</v>
      </c>
      <c r="BU71" s="9"/>
      <c r="BV71" s="9">
        <v>0</v>
      </c>
      <c r="BW71" s="9"/>
      <c r="BX71" s="9">
        <v>0</v>
      </c>
      <c r="BY71" s="9"/>
      <c r="BZ71" s="9"/>
      <c r="CA71" s="9"/>
      <c r="CB71" s="9">
        <v>0</v>
      </c>
      <c r="CC71" s="9"/>
      <c r="CD71" s="9">
        <v>0</v>
      </c>
      <c r="CE71" s="9"/>
      <c r="CF71" s="9"/>
      <c r="CG71" s="9"/>
      <c r="CH71" s="9">
        <v>0</v>
      </c>
      <c r="CI71" s="9"/>
      <c r="CJ71" s="9">
        <v>0</v>
      </c>
      <c r="CK71" s="19"/>
      <c r="CL71" s="31">
        <f t="shared" si="115"/>
        <v>0</v>
      </c>
      <c r="CM71" s="9">
        <v>0</v>
      </c>
      <c r="CN71" s="19"/>
      <c r="CO71" s="9">
        <v>0</v>
      </c>
      <c r="CP71" s="9"/>
      <c r="CQ71" s="9">
        <v>0</v>
      </c>
      <c r="CR71" s="9"/>
      <c r="CS71" s="9">
        <v>0</v>
      </c>
      <c r="CT71" s="9"/>
      <c r="CU71" s="9"/>
      <c r="CV71" s="9"/>
      <c r="CW71" s="9">
        <v>0</v>
      </c>
      <c r="CX71" s="9"/>
      <c r="CY71" s="9">
        <v>0</v>
      </c>
      <c r="CZ71" s="9"/>
      <c r="DA71" s="9"/>
      <c r="DB71" s="9"/>
      <c r="DC71" s="9">
        <v>0</v>
      </c>
      <c r="DD71" s="9"/>
      <c r="DE71" s="9">
        <v>0</v>
      </c>
      <c r="DF71" s="19"/>
      <c r="DG71" s="31">
        <f t="shared" si="116"/>
        <v>0</v>
      </c>
      <c r="DH71" s="9">
        <v>0</v>
      </c>
      <c r="DI71" s="19"/>
      <c r="DJ71" s="9">
        <v>0</v>
      </c>
      <c r="DK71" s="9"/>
      <c r="DL71" s="9">
        <v>0</v>
      </c>
      <c r="DM71" s="9"/>
      <c r="DN71" s="9">
        <v>0</v>
      </c>
      <c r="DO71" s="9"/>
      <c r="DP71" s="9"/>
      <c r="DQ71" s="9"/>
      <c r="DR71" s="9">
        <v>0</v>
      </c>
      <c r="DS71" s="9"/>
      <c r="DT71" s="9">
        <v>0</v>
      </c>
      <c r="DU71" s="9"/>
      <c r="DV71" s="9"/>
      <c r="DW71" s="9"/>
      <c r="DX71" s="9"/>
      <c r="DY71" s="19"/>
      <c r="DZ71" s="9">
        <v>0</v>
      </c>
      <c r="EA71" s="9"/>
      <c r="EB71" s="9">
        <v>0</v>
      </c>
      <c r="EC71" s="9"/>
      <c r="ED71" s="31">
        <f t="shared" si="117"/>
        <v>0</v>
      </c>
      <c r="EE71" s="9">
        <v>0</v>
      </c>
      <c r="EF71" s="19"/>
      <c r="EG71" s="9">
        <v>0</v>
      </c>
      <c r="EH71" s="9"/>
      <c r="EI71" s="9">
        <v>0</v>
      </c>
      <c r="EJ71" s="9"/>
      <c r="EK71" s="9">
        <v>0</v>
      </c>
      <c r="EL71" s="9"/>
      <c r="EM71" s="9"/>
      <c r="EN71" s="9"/>
      <c r="EO71" s="9">
        <v>0</v>
      </c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31">
        <f t="shared" si="118"/>
        <v>0</v>
      </c>
      <c r="FA71" s="9">
        <v>0</v>
      </c>
      <c r="FB71" s="19"/>
      <c r="FC71" s="9">
        <v>0</v>
      </c>
      <c r="FD71" s="19"/>
      <c r="FE71" s="9">
        <v>0</v>
      </c>
      <c r="FF71" s="9"/>
      <c r="FG71" s="9">
        <v>0</v>
      </c>
      <c r="FH71" s="9"/>
      <c r="FI71" s="9"/>
      <c r="FJ71" s="9"/>
      <c r="FK71" s="9"/>
      <c r="FL71" s="9"/>
      <c r="FM71" s="9">
        <v>0</v>
      </c>
      <c r="FN71" s="9"/>
      <c r="FO71" s="9"/>
      <c r="FP71" s="9"/>
      <c r="FQ71" s="9"/>
      <c r="FR71" s="9"/>
      <c r="FS71" s="9">
        <v>0</v>
      </c>
      <c r="FT71" s="9"/>
      <c r="FU71" s="9">
        <v>0</v>
      </c>
      <c r="FV71" s="31">
        <f t="shared" si="119"/>
        <v>0</v>
      </c>
      <c r="FW71" s="9">
        <v>0</v>
      </c>
      <c r="FX71" s="19"/>
      <c r="FY71" s="9">
        <v>0</v>
      </c>
      <c r="FZ71" s="9"/>
      <c r="GA71" s="9">
        <v>0</v>
      </c>
      <c r="GB71" s="9"/>
      <c r="GC71" s="9">
        <v>0</v>
      </c>
      <c r="GD71" s="9"/>
      <c r="GE71" s="9"/>
      <c r="GF71" s="9"/>
      <c r="GG71" s="9"/>
      <c r="GH71" s="9"/>
      <c r="GI71" s="9">
        <v>0</v>
      </c>
      <c r="GJ71" s="9"/>
      <c r="GK71" s="9"/>
      <c r="GL71" s="9"/>
      <c r="GM71" s="9"/>
      <c r="GN71" s="9"/>
      <c r="GO71" s="9">
        <v>0</v>
      </c>
      <c r="GP71" s="9"/>
      <c r="GQ71" s="9">
        <v>0</v>
      </c>
      <c r="GR71" s="19"/>
      <c r="GS71" s="31">
        <f t="shared" si="120"/>
        <v>0</v>
      </c>
      <c r="GT71" s="9">
        <v>0</v>
      </c>
      <c r="GU71" s="19"/>
      <c r="GV71" s="9">
        <v>0</v>
      </c>
      <c r="GW71" s="19"/>
      <c r="GX71" s="9">
        <v>0</v>
      </c>
      <c r="GY71" s="9"/>
      <c r="GZ71" s="9">
        <v>0</v>
      </c>
      <c r="HA71" s="9"/>
      <c r="HB71" s="9"/>
      <c r="HC71" s="9"/>
      <c r="HD71" s="9">
        <v>0</v>
      </c>
      <c r="HE71" s="9"/>
      <c r="HF71" s="9">
        <v>0</v>
      </c>
      <c r="HG71" s="9"/>
      <c r="HH71" s="9"/>
      <c r="HI71" s="9"/>
      <c r="HJ71" s="9">
        <v>0</v>
      </c>
      <c r="HK71" s="9"/>
      <c r="HL71" s="9">
        <v>0</v>
      </c>
      <c r="HM71" s="9"/>
      <c r="HN71" s="9">
        <v>0</v>
      </c>
      <c r="HO71" s="19"/>
      <c r="HP71" s="31">
        <f t="shared" si="121"/>
        <v>0</v>
      </c>
      <c r="HQ71" s="9">
        <v>0</v>
      </c>
      <c r="HR71" s="19"/>
      <c r="HS71" s="9">
        <v>0</v>
      </c>
      <c r="HT71" s="19"/>
      <c r="HU71" s="9">
        <v>0</v>
      </c>
      <c r="HV71" s="9"/>
      <c r="HW71" s="9"/>
      <c r="HX71" s="9"/>
      <c r="HY71" s="9">
        <v>0</v>
      </c>
      <c r="HZ71" s="9"/>
      <c r="IA71" s="9"/>
      <c r="IB71" s="9"/>
      <c r="IC71" s="9"/>
      <c r="ID71" s="9"/>
      <c r="IE71" s="9">
        <v>0</v>
      </c>
      <c r="IF71" s="9"/>
      <c r="IG71" s="9"/>
      <c r="IH71" s="9"/>
      <c r="II71" s="9">
        <v>0</v>
      </c>
      <c r="IJ71" s="9"/>
      <c r="IK71" s="9"/>
      <c r="IL71" s="9"/>
      <c r="IM71" s="9">
        <v>0</v>
      </c>
      <c r="IN71" s="9"/>
      <c r="IO71" s="31">
        <f t="shared" si="122"/>
        <v>0</v>
      </c>
      <c r="IP71" s="9">
        <v>0</v>
      </c>
      <c r="IQ71" s="19"/>
      <c r="IR71" s="9">
        <v>0</v>
      </c>
      <c r="IS71" s="19"/>
      <c r="IT71" s="9">
        <v>0</v>
      </c>
      <c r="IU71" s="9"/>
      <c r="IV71" s="9"/>
      <c r="IW71" s="9"/>
      <c r="IX71" s="9"/>
      <c r="IY71" s="9"/>
      <c r="IZ71" s="9"/>
      <c r="JA71" s="9"/>
      <c r="JB71" s="9"/>
      <c r="JC71" s="9"/>
      <c r="JD71" s="9"/>
      <c r="JE71" s="9"/>
      <c r="JF71" s="9"/>
      <c r="JG71" s="9"/>
      <c r="JH71" s="9">
        <v>0</v>
      </c>
      <c r="JI71" s="9"/>
      <c r="JJ71" s="9">
        <v>0</v>
      </c>
      <c r="JK71" s="9"/>
      <c r="JL71" s="9"/>
      <c r="JM71" s="9"/>
      <c r="JN71" s="31">
        <f t="shared" si="105"/>
        <v>0</v>
      </c>
      <c r="JO71" s="9">
        <v>0</v>
      </c>
      <c r="JP71" s="9"/>
      <c r="JQ71" s="9"/>
      <c r="JR71" s="9"/>
      <c r="JS71" s="9">
        <f t="shared" si="107"/>
        <v>0</v>
      </c>
      <c r="JT71" s="9"/>
      <c r="JU71" s="9">
        <f t="shared" si="108"/>
        <v>0</v>
      </c>
      <c r="JV71" s="9"/>
      <c r="JW71" s="72">
        <f t="shared" si="25"/>
        <v>0</v>
      </c>
      <c r="JX71" s="9"/>
      <c r="JY71" s="9">
        <f t="shared" si="109"/>
        <v>0</v>
      </c>
      <c r="JZ71" s="19"/>
      <c r="KA71" s="9">
        <f t="shared" si="110"/>
        <v>0</v>
      </c>
      <c r="KB71" s="8"/>
      <c r="KC71" s="9">
        <f t="shared" si="111"/>
        <v>0</v>
      </c>
      <c r="KD71" s="9"/>
      <c r="KE71" s="9">
        <f t="shared" si="112"/>
        <v>0</v>
      </c>
      <c r="KF71" s="9"/>
      <c r="KG71" s="9"/>
      <c r="KH71" s="9"/>
      <c r="KI71" s="9"/>
      <c r="KJ71" s="9"/>
      <c r="KK71" s="9"/>
      <c r="KL71" s="9"/>
      <c r="KM71" s="9"/>
      <c r="KN71" s="9"/>
      <c r="KO71" s="9">
        <f t="shared" si="113"/>
        <v>0</v>
      </c>
      <c r="KP71" s="9"/>
      <c r="KQ71" s="31">
        <f t="shared" si="106"/>
        <v>0</v>
      </c>
      <c r="KR71" s="9"/>
      <c r="KS71" s="31">
        <v>0</v>
      </c>
      <c r="KT71" s="23"/>
      <c r="KU71" s="23"/>
      <c r="KV71" s="14"/>
    </row>
    <row r="72" spans="1:308" hidden="1" x14ac:dyDescent="0.2">
      <c r="A72" s="74">
        <v>10</v>
      </c>
      <c r="B72" s="40" t="s">
        <v>152</v>
      </c>
      <c r="C72" s="11" t="s">
        <v>133</v>
      </c>
      <c r="E72" s="19"/>
      <c r="F72" s="9">
        <v>0</v>
      </c>
      <c r="G72" s="19"/>
      <c r="H72" s="9">
        <v>0</v>
      </c>
      <c r="I72" s="19"/>
      <c r="J72" s="9">
        <v>0</v>
      </c>
      <c r="K72" s="9"/>
      <c r="L72" s="9">
        <v>0</v>
      </c>
      <c r="M72" s="9"/>
      <c r="N72" s="9"/>
      <c r="O72" s="9"/>
      <c r="P72" s="9">
        <v>0</v>
      </c>
      <c r="Q72" s="9"/>
      <c r="R72" s="9">
        <v>0</v>
      </c>
      <c r="S72" s="9"/>
      <c r="T72" s="9"/>
      <c r="U72" s="9"/>
      <c r="V72" s="9"/>
      <c r="W72" s="9"/>
      <c r="X72" s="19"/>
      <c r="Y72" s="31">
        <f>SUM(F72:X72)</f>
        <v>0</v>
      </c>
      <c r="Z72" s="9">
        <v>0</v>
      </c>
      <c r="AA72" s="19"/>
      <c r="AB72" s="9">
        <v>0</v>
      </c>
      <c r="AC72" s="19"/>
      <c r="AD72" s="9">
        <v>0</v>
      </c>
      <c r="AE72" s="9"/>
      <c r="AF72" s="9">
        <v>0</v>
      </c>
      <c r="AG72" s="9"/>
      <c r="AH72" s="9">
        <v>0</v>
      </c>
      <c r="AI72" s="9"/>
      <c r="AJ72" s="9"/>
      <c r="AK72" s="9"/>
      <c r="AL72" s="9">
        <v>0</v>
      </c>
      <c r="AM72" s="9"/>
      <c r="AN72" s="9">
        <v>0</v>
      </c>
      <c r="AO72" s="9"/>
      <c r="AP72" s="9"/>
      <c r="AQ72" s="9"/>
      <c r="AR72" s="9"/>
      <c r="AS72" s="9"/>
      <c r="AT72" s="9"/>
      <c r="AU72" s="9"/>
      <c r="AV72" s="31">
        <f t="shared" si="114"/>
        <v>0</v>
      </c>
      <c r="AW72" s="9">
        <v>0</v>
      </c>
      <c r="AX72" s="19"/>
      <c r="AY72" s="9">
        <v>0</v>
      </c>
      <c r="AZ72" s="9"/>
      <c r="BA72" s="9">
        <v>0</v>
      </c>
      <c r="BB72" s="9"/>
      <c r="BC72" s="9">
        <v>0</v>
      </c>
      <c r="BD72" s="9"/>
      <c r="BE72" s="9"/>
      <c r="BF72" s="9"/>
      <c r="BG72" s="9">
        <v>0</v>
      </c>
      <c r="BH72" s="9"/>
      <c r="BI72" s="9">
        <v>0</v>
      </c>
      <c r="BJ72" s="9"/>
      <c r="BK72" s="9"/>
      <c r="BL72" s="9"/>
      <c r="BM72" s="9">
        <v>0</v>
      </c>
      <c r="BN72" s="9"/>
      <c r="BO72" s="9">
        <v>0</v>
      </c>
      <c r="BP72" s="19"/>
      <c r="BQ72" s="31">
        <f>SUM(AW72:BP72)</f>
        <v>0</v>
      </c>
      <c r="BR72" s="9">
        <v>0</v>
      </c>
      <c r="BS72" s="19"/>
      <c r="BT72" s="9">
        <v>0</v>
      </c>
      <c r="BU72" s="9"/>
      <c r="BV72" s="9">
        <v>0</v>
      </c>
      <c r="BW72" s="9"/>
      <c r="BX72" s="9">
        <v>0</v>
      </c>
      <c r="BY72" s="9"/>
      <c r="BZ72" s="9"/>
      <c r="CA72" s="9"/>
      <c r="CB72" s="9">
        <v>0</v>
      </c>
      <c r="CC72" s="9"/>
      <c r="CD72" s="9">
        <v>0</v>
      </c>
      <c r="CE72" s="9"/>
      <c r="CF72" s="9"/>
      <c r="CG72" s="9"/>
      <c r="CH72" s="9">
        <v>0</v>
      </c>
      <c r="CI72" s="9"/>
      <c r="CJ72" s="9">
        <v>0</v>
      </c>
      <c r="CK72" s="19"/>
      <c r="CL72" s="31">
        <f t="shared" si="115"/>
        <v>0</v>
      </c>
      <c r="CM72" s="9">
        <v>0</v>
      </c>
      <c r="CN72" s="19"/>
      <c r="CO72" s="9">
        <v>0</v>
      </c>
      <c r="CP72" s="9"/>
      <c r="CQ72" s="9">
        <v>0</v>
      </c>
      <c r="CR72" s="9"/>
      <c r="CS72" s="9">
        <v>0</v>
      </c>
      <c r="CT72" s="9"/>
      <c r="CU72" s="9"/>
      <c r="CV72" s="9"/>
      <c r="CW72" s="9">
        <v>0</v>
      </c>
      <c r="CX72" s="9"/>
      <c r="CY72" s="9">
        <v>0</v>
      </c>
      <c r="CZ72" s="9"/>
      <c r="DA72" s="9"/>
      <c r="DB72" s="9"/>
      <c r="DC72" s="9">
        <v>0</v>
      </c>
      <c r="DD72" s="9"/>
      <c r="DE72" s="9">
        <v>0</v>
      </c>
      <c r="DF72" s="19"/>
      <c r="DG72" s="31">
        <f t="shared" si="116"/>
        <v>0</v>
      </c>
      <c r="DH72" s="9">
        <v>0</v>
      </c>
      <c r="DI72" s="19"/>
      <c r="DJ72" s="9">
        <v>0</v>
      </c>
      <c r="DK72" s="9"/>
      <c r="DL72" s="9">
        <v>0</v>
      </c>
      <c r="DM72" s="9"/>
      <c r="DN72" s="9">
        <v>0</v>
      </c>
      <c r="DO72" s="9"/>
      <c r="DP72" s="9"/>
      <c r="DQ72" s="9"/>
      <c r="DR72" s="9">
        <v>0</v>
      </c>
      <c r="DS72" s="9"/>
      <c r="DT72" s="9">
        <v>0</v>
      </c>
      <c r="DU72" s="9"/>
      <c r="DV72" s="9"/>
      <c r="DW72" s="9"/>
      <c r="DX72" s="9"/>
      <c r="DY72" s="19"/>
      <c r="DZ72" s="9">
        <v>0</v>
      </c>
      <c r="EA72" s="9"/>
      <c r="EB72" s="9">
        <v>0</v>
      </c>
      <c r="EC72" s="9"/>
      <c r="ED72" s="31">
        <f t="shared" si="117"/>
        <v>0</v>
      </c>
      <c r="EE72" s="9">
        <v>0</v>
      </c>
      <c r="EF72" s="19"/>
      <c r="EG72" s="9">
        <v>0</v>
      </c>
      <c r="EH72" s="9"/>
      <c r="EI72" s="9">
        <v>0</v>
      </c>
      <c r="EJ72" s="9"/>
      <c r="EK72" s="9">
        <v>0</v>
      </c>
      <c r="EL72" s="9"/>
      <c r="EM72" s="9"/>
      <c r="EN72" s="9"/>
      <c r="EO72" s="9">
        <v>0</v>
      </c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31">
        <f t="shared" si="118"/>
        <v>0</v>
      </c>
      <c r="FA72" s="9">
        <v>0</v>
      </c>
      <c r="FB72" s="19"/>
      <c r="FC72" s="9">
        <v>0</v>
      </c>
      <c r="FD72" s="19"/>
      <c r="FE72" s="9">
        <v>0</v>
      </c>
      <c r="FF72" s="9"/>
      <c r="FG72" s="9">
        <v>0</v>
      </c>
      <c r="FH72" s="9"/>
      <c r="FI72" s="9"/>
      <c r="FJ72" s="9"/>
      <c r="FK72" s="9"/>
      <c r="FL72" s="9"/>
      <c r="FM72" s="9">
        <v>0</v>
      </c>
      <c r="FN72" s="9"/>
      <c r="FO72" s="9"/>
      <c r="FP72" s="9"/>
      <c r="FQ72" s="9"/>
      <c r="FR72" s="9"/>
      <c r="FS72" s="9">
        <v>0</v>
      </c>
      <c r="FT72" s="9"/>
      <c r="FU72" s="9">
        <v>0</v>
      </c>
      <c r="FV72" s="31">
        <f t="shared" si="119"/>
        <v>0</v>
      </c>
      <c r="FW72" s="9">
        <v>0</v>
      </c>
      <c r="FX72" s="19"/>
      <c r="FY72" s="9">
        <v>0</v>
      </c>
      <c r="FZ72" s="9"/>
      <c r="GA72" s="9">
        <v>0</v>
      </c>
      <c r="GB72" s="9"/>
      <c r="GC72" s="9">
        <v>0</v>
      </c>
      <c r="GD72" s="9"/>
      <c r="GE72" s="9"/>
      <c r="GF72" s="9"/>
      <c r="GG72" s="9"/>
      <c r="GH72" s="9"/>
      <c r="GI72" s="9">
        <v>0</v>
      </c>
      <c r="GJ72" s="9"/>
      <c r="GK72" s="9"/>
      <c r="GL72" s="9"/>
      <c r="GM72" s="9"/>
      <c r="GN72" s="9"/>
      <c r="GO72" s="9">
        <v>0</v>
      </c>
      <c r="GP72" s="9"/>
      <c r="GQ72" s="9">
        <v>0</v>
      </c>
      <c r="GR72" s="19"/>
      <c r="GS72" s="31">
        <f t="shared" si="120"/>
        <v>0</v>
      </c>
      <c r="GT72" s="9">
        <v>0</v>
      </c>
      <c r="GU72" s="19"/>
      <c r="GV72" s="9">
        <v>0</v>
      </c>
      <c r="GW72" s="19"/>
      <c r="GX72" s="9">
        <v>0</v>
      </c>
      <c r="GY72" s="9"/>
      <c r="GZ72" s="9">
        <v>0</v>
      </c>
      <c r="HA72" s="9"/>
      <c r="HB72" s="9"/>
      <c r="HC72" s="9"/>
      <c r="HD72" s="9">
        <v>0</v>
      </c>
      <c r="HE72" s="9"/>
      <c r="HF72" s="9">
        <v>0</v>
      </c>
      <c r="HG72" s="9"/>
      <c r="HH72" s="9"/>
      <c r="HI72" s="9"/>
      <c r="HJ72" s="9">
        <v>0</v>
      </c>
      <c r="HK72" s="9"/>
      <c r="HL72" s="9">
        <v>0</v>
      </c>
      <c r="HM72" s="9"/>
      <c r="HN72" s="9">
        <v>0</v>
      </c>
      <c r="HO72" s="19"/>
      <c r="HP72" s="31">
        <f t="shared" si="121"/>
        <v>0</v>
      </c>
      <c r="HQ72" s="9">
        <v>0</v>
      </c>
      <c r="HR72" s="19"/>
      <c r="HS72" s="9">
        <v>0</v>
      </c>
      <c r="HT72" s="19"/>
      <c r="HU72" s="9">
        <v>0</v>
      </c>
      <c r="HV72" s="9"/>
      <c r="HW72" s="9"/>
      <c r="HX72" s="9"/>
      <c r="HY72" s="9">
        <v>0</v>
      </c>
      <c r="HZ72" s="9"/>
      <c r="IA72" s="9"/>
      <c r="IB72" s="9"/>
      <c r="IC72" s="9"/>
      <c r="ID72" s="9"/>
      <c r="IE72" s="9">
        <v>0</v>
      </c>
      <c r="IF72" s="9"/>
      <c r="IG72" s="9"/>
      <c r="IH72" s="9"/>
      <c r="II72" s="9">
        <v>0</v>
      </c>
      <c r="IJ72" s="9"/>
      <c r="IK72" s="9"/>
      <c r="IL72" s="9"/>
      <c r="IM72" s="9">
        <v>0</v>
      </c>
      <c r="IN72" s="9"/>
      <c r="IO72" s="31">
        <f t="shared" si="122"/>
        <v>0</v>
      </c>
      <c r="IP72" s="9">
        <v>0</v>
      </c>
      <c r="IQ72" s="19"/>
      <c r="IR72" s="9">
        <v>0</v>
      </c>
      <c r="IS72" s="19"/>
      <c r="IT72" s="9">
        <v>0</v>
      </c>
      <c r="IU72" s="9"/>
      <c r="IV72" s="9"/>
      <c r="IW72" s="9"/>
      <c r="IX72" s="9"/>
      <c r="IY72" s="9"/>
      <c r="IZ72" s="9"/>
      <c r="JA72" s="9"/>
      <c r="JB72" s="9"/>
      <c r="JC72" s="9"/>
      <c r="JD72" s="9"/>
      <c r="JE72" s="9"/>
      <c r="JF72" s="9"/>
      <c r="JG72" s="9"/>
      <c r="JH72" s="9">
        <v>0</v>
      </c>
      <c r="JI72" s="9"/>
      <c r="JJ72" s="9">
        <v>0</v>
      </c>
      <c r="JK72" s="9"/>
      <c r="JL72" s="9"/>
      <c r="JM72" s="9"/>
      <c r="JN72" s="31">
        <f t="shared" si="105"/>
        <v>0</v>
      </c>
      <c r="JO72" s="9">
        <v>0</v>
      </c>
      <c r="JP72" s="9"/>
      <c r="JQ72" s="9"/>
      <c r="JR72" s="9"/>
      <c r="JS72" s="9">
        <f t="shared" si="107"/>
        <v>0</v>
      </c>
      <c r="JT72" s="9"/>
      <c r="JU72" s="9">
        <f t="shared" si="108"/>
        <v>0</v>
      </c>
      <c r="JV72" s="9"/>
      <c r="JW72" s="72">
        <f t="shared" si="25"/>
        <v>0</v>
      </c>
      <c r="JX72" s="9"/>
      <c r="JY72" s="9">
        <f t="shared" si="109"/>
        <v>0</v>
      </c>
      <c r="JZ72" s="19"/>
      <c r="KA72" s="9">
        <f t="shared" si="110"/>
        <v>0</v>
      </c>
      <c r="KB72" s="8"/>
      <c r="KC72" s="9">
        <f t="shared" si="111"/>
        <v>0</v>
      </c>
      <c r="KD72" s="9"/>
      <c r="KE72" s="9">
        <f t="shared" si="112"/>
        <v>0</v>
      </c>
      <c r="KF72" s="9"/>
      <c r="KG72" s="9"/>
      <c r="KH72" s="9"/>
      <c r="KI72" s="9"/>
      <c r="KJ72" s="9"/>
      <c r="KK72" s="9"/>
      <c r="KL72" s="9"/>
      <c r="KM72" s="9"/>
      <c r="KN72" s="9"/>
      <c r="KO72" s="9">
        <f t="shared" si="113"/>
        <v>0</v>
      </c>
      <c r="KP72" s="9"/>
      <c r="KQ72" s="31">
        <f t="shared" si="106"/>
        <v>0</v>
      </c>
      <c r="KR72" s="9"/>
      <c r="KS72" s="31">
        <v>0</v>
      </c>
      <c r="KT72" s="23"/>
      <c r="KU72" s="23"/>
      <c r="KV72" s="14"/>
    </row>
    <row r="73" spans="1:308" x14ac:dyDescent="0.2">
      <c r="A73" s="74"/>
      <c r="B73" s="12" t="s">
        <v>153</v>
      </c>
      <c r="C73" s="69" t="s">
        <v>154</v>
      </c>
      <c r="D73" s="22"/>
      <c r="E73" s="19"/>
      <c r="F73" s="72">
        <f>ROUND(SUM(F74:F82),2)</f>
        <v>0</v>
      </c>
      <c r="G73" s="30"/>
      <c r="H73" s="72">
        <f>ROUND(SUM(H74:H82),2)</f>
        <v>0</v>
      </c>
      <c r="I73" s="30"/>
      <c r="J73" s="72">
        <f>ROUND(SUM(J74:J82),2)</f>
        <v>-8045</v>
      </c>
      <c r="K73" s="72"/>
      <c r="L73" s="72">
        <f>ROUND(SUM(L74:L82),2)</f>
        <v>0</v>
      </c>
      <c r="M73" s="72"/>
      <c r="N73" s="72">
        <f>ROUND(SUM(N74:N82),2)</f>
        <v>0</v>
      </c>
      <c r="O73" s="31"/>
      <c r="P73" s="72">
        <f>ROUND(SUM(P74:P82),2)</f>
        <v>0</v>
      </c>
      <c r="Q73" s="31"/>
      <c r="R73" s="72">
        <f>ROUND(SUM(R74:R82),2)</f>
        <v>0</v>
      </c>
      <c r="S73" s="31"/>
      <c r="T73" s="72">
        <f>ROUND(SUM(T74:T82),2)</f>
        <v>0</v>
      </c>
      <c r="U73" s="31"/>
      <c r="V73" s="72">
        <f>ROUND(SUM(V74:V82),2)</f>
        <v>0</v>
      </c>
      <c r="W73" s="31"/>
      <c r="X73" s="72">
        <f>ROUND(SUM(X74:X82),2)</f>
        <v>0</v>
      </c>
      <c r="Y73" s="31">
        <f t="shared" ref="Y73:Y81" si="123">SUM(F73:X73)</f>
        <v>-8045</v>
      </c>
      <c r="Z73" s="72">
        <f>ROUND(SUM(Z74:Z82),2)</f>
        <v>0</v>
      </c>
      <c r="AA73" s="30"/>
      <c r="AB73" s="72">
        <f>ROUND(SUM(AB74:AB82),2)</f>
        <v>0</v>
      </c>
      <c r="AC73" s="30"/>
      <c r="AD73" s="72">
        <f>ROUND(SUM(AD74:AD82),2)</f>
        <v>-1463.06</v>
      </c>
      <c r="AE73" s="72"/>
      <c r="AF73" s="72">
        <f>ROUND(SUM(AF74:AF82),2)</f>
        <v>0</v>
      </c>
      <c r="AG73" s="72"/>
      <c r="AH73" s="72">
        <f>ROUND(SUM(AH74:AH82),2)</f>
        <v>-20850</v>
      </c>
      <c r="AI73" s="72"/>
      <c r="AJ73" s="72">
        <f>ROUND(SUM(AJ74:AJ82),2)</f>
        <v>0</v>
      </c>
      <c r="AK73" s="72"/>
      <c r="AL73" s="72">
        <f>ROUND(SUM(AL74:AL82),2)</f>
        <v>0</v>
      </c>
      <c r="AM73" s="31"/>
      <c r="AN73" s="72">
        <f>ROUND(SUM(AN74:AN82),2)</f>
        <v>0</v>
      </c>
      <c r="AO73" s="72"/>
      <c r="AP73" s="72">
        <f>ROUND(SUM(AP74:AP82),2)</f>
        <v>0</v>
      </c>
      <c r="AQ73" s="72"/>
      <c r="AR73" s="72">
        <f>ROUND(SUM(AR74:AR82),2)</f>
        <v>0</v>
      </c>
      <c r="AS73" s="72"/>
      <c r="AT73" s="72">
        <f>ROUND(SUM(AT74:AT82),2)</f>
        <v>0</v>
      </c>
      <c r="AU73" s="31"/>
      <c r="AV73" s="31">
        <f t="shared" si="114"/>
        <v>-22313.06</v>
      </c>
      <c r="AW73" s="72">
        <f>ROUND(SUM(AW74:AW82),2)</f>
        <v>0</v>
      </c>
      <c r="AX73" s="30"/>
      <c r="AY73" s="72">
        <f>ROUND(SUM(AY74:AY82),2)</f>
        <v>0</v>
      </c>
      <c r="AZ73" s="31"/>
      <c r="BA73" s="72">
        <f>ROUND(SUM(BA74:BA82),2)</f>
        <v>-35040</v>
      </c>
      <c r="BB73" s="72"/>
      <c r="BC73" s="72">
        <f>ROUND(SUM(BC74:BC82),2)</f>
        <v>-19750</v>
      </c>
      <c r="BD73" s="72"/>
      <c r="BE73" s="72">
        <f>ROUND(SUM(BE74:BE82),2)</f>
        <v>0</v>
      </c>
      <c r="BF73" s="72"/>
      <c r="BG73" s="72">
        <f>ROUND(SUM(BG74:BG82),2)</f>
        <v>0</v>
      </c>
      <c r="BH73" s="72"/>
      <c r="BI73" s="72">
        <f>ROUND(SUM(BI74:BI82),2)</f>
        <v>0</v>
      </c>
      <c r="BJ73" s="72"/>
      <c r="BK73" s="72">
        <f>ROUND(SUM(BK74:BK82),2)</f>
        <v>0</v>
      </c>
      <c r="BL73" s="72"/>
      <c r="BM73" s="72">
        <f>ROUND(SUM(BM74:BM82),2)</f>
        <v>0</v>
      </c>
      <c r="BN73" s="72"/>
      <c r="BO73" s="72">
        <f>ROUND(SUM(BO74:BO82),2)</f>
        <v>0</v>
      </c>
      <c r="BP73" s="30"/>
      <c r="BQ73" s="72">
        <f t="shared" ref="BQ73:BQ81" si="124">SUM(AW73:BP73)</f>
        <v>-54790</v>
      </c>
      <c r="BR73" s="72">
        <f>ROUND(SUM(BR74:BR82),2)</f>
        <v>0</v>
      </c>
      <c r="BS73" s="30"/>
      <c r="BT73" s="72">
        <f>ROUND(SUM(BT74:BT82),2)</f>
        <v>0</v>
      </c>
      <c r="BU73" s="72"/>
      <c r="BV73" s="72">
        <f>ROUND(SUM(BV74:BV82),2)</f>
        <v>-9506.3799999999992</v>
      </c>
      <c r="BW73" s="31"/>
      <c r="BX73" s="72">
        <f>ROUND(SUM(BX74:BX82),2)</f>
        <v>-3416.58</v>
      </c>
      <c r="BY73" s="72"/>
      <c r="BZ73" s="72">
        <f>ROUND(SUM(BZ74:BZ82),2)</f>
        <v>0</v>
      </c>
      <c r="CA73" s="72"/>
      <c r="CB73" s="72">
        <f>ROUND(SUM(CB74:CB82),2)</f>
        <v>0</v>
      </c>
      <c r="CC73" s="72"/>
      <c r="CD73" s="72">
        <f>ROUND(SUM(CD74:CD82),2)</f>
        <v>0</v>
      </c>
      <c r="CE73" s="72"/>
      <c r="CF73" s="72">
        <f>ROUND(SUM(CF74:CF82),2)</f>
        <v>0</v>
      </c>
      <c r="CG73" s="72"/>
      <c r="CH73" s="72">
        <f>ROUND(SUM(CH74:CH82),2)</f>
        <v>0</v>
      </c>
      <c r="CI73" s="72"/>
      <c r="CJ73" s="72">
        <f>ROUND(SUM(CJ74:CJ82),2)</f>
        <v>0</v>
      </c>
      <c r="CK73" s="30"/>
      <c r="CL73" s="31">
        <f t="shared" si="115"/>
        <v>-12922.96</v>
      </c>
      <c r="CM73" s="72">
        <f>ROUND(SUM(CM74:CM82),2)</f>
        <v>0</v>
      </c>
      <c r="CN73" s="30"/>
      <c r="CO73" s="72">
        <f>ROUND(SUM(CO74:CO82),2)</f>
        <v>0</v>
      </c>
      <c r="CP73" s="31"/>
      <c r="CQ73" s="72">
        <f>ROUND(SUM(CQ74:CQ82),2)</f>
        <v>-5450</v>
      </c>
      <c r="CR73" s="31"/>
      <c r="CS73" s="72">
        <f>ROUND(SUM(CS74:CS82),2)</f>
        <v>0</v>
      </c>
      <c r="CT73" s="72"/>
      <c r="CU73" s="72">
        <f>ROUND(SUM(CU74:CU82),2)</f>
        <v>0</v>
      </c>
      <c r="CV73" s="72"/>
      <c r="CW73" s="72">
        <f>ROUND(SUM(CW74:CW82),2)</f>
        <v>0</v>
      </c>
      <c r="CX73" s="72"/>
      <c r="CY73" s="72">
        <f>ROUND(SUM(CY74:CY82),2)</f>
        <v>0</v>
      </c>
      <c r="CZ73" s="72"/>
      <c r="DA73" s="72">
        <f>ROUND(SUM(DA74:DA82),2)</f>
        <v>0</v>
      </c>
      <c r="DB73" s="72"/>
      <c r="DC73" s="72">
        <f>ROUND(SUM(DC74:DC82),2)</f>
        <v>0</v>
      </c>
      <c r="DD73" s="72"/>
      <c r="DE73" s="72">
        <f>ROUND(SUM(DE74:DE82),2)</f>
        <v>0</v>
      </c>
      <c r="DF73" s="30"/>
      <c r="DG73" s="31">
        <f t="shared" si="116"/>
        <v>-5450</v>
      </c>
      <c r="DH73" s="72">
        <f>ROUND(SUM(DH74:DH82),2)</f>
        <v>0</v>
      </c>
      <c r="DI73" s="30"/>
      <c r="DJ73" s="72">
        <f>ROUND(SUM(DJ74:DJ82),2)</f>
        <v>0</v>
      </c>
      <c r="DK73" s="31"/>
      <c r="DL73" s="72">
        <f>ROUND(SUM(DL74:DL82),2)</f>
        <v>-620</v>
      </c>
      <c r="DM73" s="31"/>
      <c r="DN73" s="72">
        <f>ROUND(SUM(DN74:DN82),2)</f>
        <v>0</v>
      </c>
      <c r="DO73" s="72"/>
      <c r="DP73" s="72">
        <f>ROUND(SUM(DP74:DP82),2)</f>
        <v>0</v>
      </c>
      <c r="DQ73" s="31"/>
      <c r="DR73" s="72">
        <f>ROUND(SUM(DR74:DR82),2)</f>
        <v>0</v>
      </c>
      <c r="DS73" s="72"/>
      <c r="DT73" s="72">
        <f>ROUND(SUM(DT74:DT82),2)</f>
        <v>0</v>
      </c>
      <c r="DU73" s="72"/>
      <c r="DV73" s="72">
        <f>ROUND(SUM(DV74:DV82),2)</f>
        <v>0</v>
      </c>
      <c r="DW73" s="72"/>
      <c r="DX73" s="72">
        <f>ROUND(SUM(DX74:DX82),2)</f>
        <v>0</v>
      </c>
      <c r="DY73" s="30"/>
      <c r="DZ73" s="72">
        <f>ROUND(SUM(DZ74:DZ82),2)</f>
        <v>0</v>
      </c>
      <c r="EA73" s="72"/>
      <c r="EB73" s="72">
        <f>ROUND(SUM(EB74:EB82),2)</f>
        <v>0</v>
      </c>
      <c r="EC73" s="72"/>
      <c r="ED73" s="72">
        <f t="shared" si="117"/>
        <v>-620</v>
      </c>
      <c r="EE73" s="72">
        <f>ROUND(SUM(EE74:EE82),2)</f>
        <v>0</v>
      </c>
      <c r="EF73" s="30"/>
      <c r="EG73" s="72">
        <f>ROUND(SUM(EG74:EG82),2)</f>
        <v>0</v>
      </c>
      <c r="EH73" s="31"/>
      <c r="EI73" s="72">
        <f>ROUND(SUM(EI74:EI82),2)</f>
        <v>-34500</v>
      </c>
      <c r="EJ73" s="31"/>
      <c r="EK73" s="72">
        <f>ROUND(SUM(EK74:EK82),2)</f>
        <v>0</v>
      </c>
      <c r="EL73" s="72"/>
      <c r="EM73" s="72">
        <f>ROUND(SUM(EM74:EM82),2)</f>
        <v>0</v>
      </c>
      <c r="EN73" s="31"/>
      <c r="EO73" s="72">
        <f>ROUND(SUM(EO74:EO82),2)</f>
        <v>0</v>
      </c>
      <c r="EP73" s="72"/>
      <c r="EQ73" s="72">
        <f>ROUND(SUM(EQ74:EQ82),2)</f>
        <v>0</v>
      </c>
      <c r="ER73" s="72"/>
      <c r="ES73" s="72">
        <f>ROUND(SUM(ES74:ES82),2)</f>
        <v>0</v>
      </c>
      <c r="ET73" s="72"/>
      <c r="EU73" s="72">
        <f>ROUND(SUM(EU74:EU82),2)</f>
        <v>0</v>
      </c>
      <c r="EV73" s="72"/>
      <c r="EW73" s="72">
        <f>ROUND(SUM(EW74:EW82),2)</f>
        <v>0</v>
      </c>
      <c r="EX73" s="72"/>
      <c r="EY73" s="72">
        <f>ROUND(SUM(EY74:EY82),2)</f>
        <v>0</v>
      </c>
      <c r="EZ73" s="31">
        <f t="shared" si="118"/>
        <v>-34500</v>
      </c>
      <c r="FA73" s="72">
        <f>ROUND(SUM(FA74:FA82),2)</f>
        <v>0</v>
      </c>
      <c r="FB73" s="30"/>
      <c r="FC73" s="72">
        <f>ROUND(SUM(FC74:FC82),2)</f>
        <v>0</v>
      </c>
      <c r="FD73" s="30"/>
      <c r="FE73" s="72">
        <f>ROUND(SUM(FE74:FE82),2)</f>
        <v>-5790.4</v>
      </c>
      <c r="FF73" s="31"/>
      <c r="FG73" s="72">
        <f>ROUND(SUM(FG74:FG82),2)</f>
        <v>0</v>
      </c>
      <c r="FH73" s="72"/>
      <c r="FI73" s="72">
        <f>ROUND(SUM(FI74:FI82),2)</f>
        <v>0</v>
      </c>
      <c r="FJ73" s="72"/>
      <c r="FK73" s="72">
        <f>ROUND(SUM(FK74:FK82),2)</f>
        <v>0</v>
      </c>
      <c r="FL73" s="72"/>
      <c r="FM73" s="72">
        <f>ROUND(SUM(FM74:FM82),2)</f>
        <v>-6000</v>
      </c>
      <c r="FN73" s="72"/>
      <c r="FO73" s="72">
        <f>ROUND(SUM(FO74:FO82),2)</f>
        <v>0</v>
      </c>
      <c r="FP73" s="31"/>
      <c r="FQ73" s="72">
        <f>ROUND(SUM(FQ74:FQ82),2)</f>
        <v>0</v>
      </c>
      <c r="FR73" s="31"/>
      <c r="FS73" s="72">
        <f>ROUND(SUM(FS74:FS82),2)</f>
        <v>0</v>
      </c>
      <c r="FT73" s="72"/>
      <c r="FU73" s="72">
        <f>ROUND(SUM(FU74:FU82),2)</f>
        <v>0</v>
      </c>
      <c r="FV73" s="31">
        <f t="shared" si="119"/>
        <v>-11790.4</v>
      </c>
      <c r="FW73" s="72">
        <f>ROUND(SUM(FW74:FW82),2)</f>
        <v>0</v>
      </c>
      <c r="FX73" s="30"/>
      <c r="FY73" s="72">
        <f>ROUND(SUM(FY74:FY82),2)</f>
        <v>0</v>
      </c>
      <c r="FZ73" s="72"/>
      <c r="GA73" s="72">
        <f>ROUND(SUM(GA74:GA82),2)</f>
        <v>-6023</v>
      </c>
      <c r="GB73" s="72"/>
      <c r="GC73" s="72">
        <f>ROUND(SUM(GC74:GC82),2)</f>
        <v>0</v>
      </c>
      <c r="GD73" s="72"/>
      <c r="GE73" s="72">
        <f>ROUND(SUM(GE74:GE82),2)</f>
        <v>-3960</v>
      </c>
      <c r="GF73" s="31"/>
      <c r="GG73" s="72">
        <f>ROUND(SUM(GG74:GG82),2)</f>
        <v>0</v>
      </c>
      <c r="GH73" s="31"/>
      <c r="GI73" s="72">
        <f>ROUND(SUM(GI74:GI82),2)</f>
        <v>-6000</v>
      </c>
      <c r="GJ73" s="72"/>
      <c r="GK73" s="72">
        <f>ROUND(SUM(GK74:GK82),2)</f>
        <v>0</v>
      </c>
      <c r="GL73" s="31"/>
      <c r="GM73" s="72">
        <f>ROUND(SUM(GM74:GM82),2)</f>
        <v>0</v>
      </c>
      <c r="GN73" s="72"/>
      <c r="GO73" s="72">
        <f>ROUND(SUM(GO74:GO82),2)</f>
        <v>0</v>
      </c>
      <c r="GP73" s="72"/>
      <c r="GQ73" s="72">
        <f>ROUND(SUM(GQ74:GQ82),2)</f>
        <v>0</v>
      </c>
      <c r="GR73" s="30"/>
      <c r="GS73" s="31">
        <f t="shared" si="120"/>
        <v>-15983</v>
      </c>
      <c r="GT73" s="72">
        <f>ROUND(SUM(GT74:GT82),2)</f>
        <v>0</v>
      </c>
      <c r="GU73" s="30"/>
      <c r="GV73" s="72">
        <f>ROUND(SUM(GV74:GV82),2)</f>
        <v>0</v>
      </c>
      <c r="GW73" s="30"/>
      <c r="GX73" s="72">
        <f>ROUND(SUM(GX74:GX82),2)</f>
        <v>-7109.8</v>
      </c>
      <c r="GY73" s="31"/>
      <c r="GZ73" s="72">
        <f>ROUND(SUM(GZ74:GZ82),2)</f>
        <v>0</v>
      </c>
      <c r="HA73" s="72"/>
      <c r="HB73" s="72">
        <f>ROUND(SUM(HB74:HB82),2)</f>
        <v>-6500</v>
      </c>
      <c r="HC73" s="31"/>
      <c r="HD73" s="72">
        <f>ROUND(SUM(HD74:HD82),2)</f>
        <v>0</v>
      </c>
      <c r="HE73" s="31"/>
      <c r="HF73" s="72">
        <f>ROUND(SUM(HF74:HF82),2)</f>
        <v>-5000</v>
      </c>
      <c r="HG73" s="72"/>
      <c r="HH73" s="72">
        <f>ROUND(SUM(HH74:HH82),2)</f>
        <v>0</v>
      </c>
      <c r="HI73" s="72"/>
      <c r="HJ73" s="72">
        <f>ROUND(SUM(HJ74:HJ82),2)</f>
        <v>0</v>
      </c>
      <c r="HK73" s="31"/>
      <c r="HL73" s="72">
        <f>ROUND(SUM(HL74:HL82),2)</f>
        <v>0</v>
      </c>
      <c r="HM73" s="72"/>
      <c r="HN73" s="72">
        <f>ROUND(SUM(HN74:HN82),2)</f>
        <v>0</v>
      </c>
      <c r="HO73" s="30"/>
      <c r="HP73" s="31">
        <f t="shared" si="121"/>
        <v>-18609.8</v>
      </c>
      <c r="HQ73" s="72">
        <f>ROUND(SUM(HQ74:HQ82),2)</f>
        <v>0</v>
      </c>
      <c r="HR73" s="30"/>
      <c r="HS73" s="72">
        <f>ROUND(SUM(HS74:HS82),2)</f>
        <v>0</v>
      </c>
      <c r="HT73" s="30"/>
      <c r="HU73" s="72">
        <f>ROUND(SUM(HU74:HU82),2)</f>
        <v>-22449.51</v>
      </c>
      <c r="HV73" s="31"/>
      <c r="HW73" s="72">
        <f>ROUND(SUM(HW74:HW82),2)</f>
        <v>0</v>
      </c>
      <c r="HX73" s="31"/>
      <c r="HY73" s="72">
        <f>ROUND(SUM(HY74:HY82),2)</f>
        <v>0</v>
      </c>
      <c r="HZ73" s="72"/>
      <c r="IA73" s="72">
        <f>ROUND(SUM(IA74:IA82),2)</f>
        <v>0</v>
      </c>
      <c r="IB73" s="72"/>
      <c r="IC73" s="72">
        <f>ROUND(SUM(IC74:IC82),2)</f>
        <v>0</v>
      </c>
      <c r="ID73" s="31"/>
      <c r="IE73" s="72">
        <f>ROUND(SUM(IE74:IE82),2)</f>
        <v>0</v>
      </c>
      <c r="IF73" s="72"/>
      <c r="IG73" s="72">
        <f>ROUND(SUM(IG74:IG82),2)</f>
        <v>0</v>
      </c>
      <c r="IH73" s="31"/>
      <c r="II73" s="72">
        <f>ROUND(SUM(II74:II82),2)</f>
        <v>0</v>
      </c>
      <c r="IJ73" s="72"/>
      <c r="IK73" s="72">
        <f>ROUND(SUM(IK74:IK82),2)</f>
        <v>0</v>
      </c>
      <c r="IL73" s="72"/>
      <c r="IM73" s="72">
        <f>ROUND(SUM(IM74:IM82),2)</f>
        <v>0</v>
      </c>
      <c r="IN73" s="31"/>
      <c r="IO73" s="31">
        <f t="shared" si="122"/>
        <v>-22449.51</v>
      </c>
      <c r="IP73" s="72">
        <f>ROUND(SUM(IP74:IP82),2)</f>
        <v>0</v>
      </c>
      <c r="IQ73" s="30"/>
      <c r="IR73" s="72">
        <f>ROUND(SUM(IR74:IR82),2)</f>
        <v>0</v>
      </c>
      <c r="IS73" s="30"/>
      <c r="IT73" s="72">
        <f>ROUND(SUM(IT74:IT82),2)</f>
        <v>-44019.25</v>
      </c>
      <c r="IU73" s="72"/>
      <c r="IV73" s="72">
        <f>ROUND(SUM(IV74:IV82),2)</f>
        <v>0</v>
      </c>
      <c r="IW73" s="31"/>
      <c r="IX73" s="72">
        <f>ROUND(SUM(IX74:IX82),2)</f>
        <v>0</v>
      </c>
      <c r="IY73" s="72"/>
      <c r="IZ73" s="72">
        <f>ROUND(SUM(IZ74:IZ82),2)</f>
        <v>-19332</v>
      </c>
      <c r="JA73" s="72"/>
      <c r="JB73" s="72">
        <f>ROUND(SUM(JB74:JB82),2)</f>
        <v>0</v>
      </c>
      <c r="JC73" s="72"/>
      <c r="JD73" s="72">
        <f>ROUND(SUM(JD74:JD82),2)</f>
        <v>-27291.08</v>
      </c>
      <c r="JE73" s="72"/>
      <c r="JF73" s="72">
        <f>ROUND(SUM(JF74:JF82),2)</f>
        <v>0</v>
      </c>
      <c r="JG73" s="72"/>
      <c r="JH73" s="72">
        <f>ROUND(SUM(JH74:JH82),2)</f>
        <v>0</v>
      </c>
      <c r="JI73" s="72"/>
      <c r="JJ73" s="72">
        <f>ROUND(SUM(JJ74:JJ82),2)</f>
        <v>0</v>
      </c>
      <c r="JK73" s="31"/>
      <c r="JL73" s="72">
        <f>ROUND(SUM(JL74:JL82),2)</f>
        <v>0</v>
      </c>
      <c r="JM73" s="72"/>
      <c r="JN73" s="31">
        <f t="shared" ref="JN73:JN81" si="125">SUM(IP73:JL73)</f>
        <v>-90642.33</v>
      </c>
      <c r="JO73" s="72">
        <f>ROUND(SUM(JO74:JO82),2)</f>
        <v>0</v>
      </c>
      <c r="JP73" s="31"/>
      <c r="JQ73" s="72">
        <f>ROUND(SUM(JQ74:JQ82),2)</f>
        <v>0</v>
      </c>
      <c r="JR73" s="31"/>
      <c r="JS73" s="72">
        <f>ROUND(SUM(JS74:JS82),2)</f>
        <v>0</v>
      </c>
      <c r="JT73" s="31"/>
      <c r="JU73" s="72">
        <f>SUM(JT74:JU82)</f>
        <v>0</v>
      </c>
      <c r="JV73" s="31"/>
      <c r="JW73" s="72">
        <f t="shared" si="25"/>
        <v>0</v>
      </c>
      <c r="JX73" s="31"/>
      <c r="JY73" s="72">
        <f>ROUND(SUM(JY74:JY82),2)</f>
        <v>0</v>
      </c>
      <c r="JZ73" s="30"/>
      <c r="KA73" s="72">
        <f>ROUND(SUM(KA74:KA82),2)</f>
        <v>0</v>
      </c>
      <c r="KB73" s="30"/>
      <c r="KC73" s="72">
        <f>ROUND(SUM(KC74:KC82),2)</f>
        <v>-180016.4</v>
      </c>
      <c r="KD73" s="72"/>
      <c r="KE73" s="72">
        <f>ROUND(SUM(KE74:KE82),2)</f>
        <v>-44016.58</v>
      </c>
      <c r="KF73" s="72"/>
      <c r="KG73" s="72">
        <f>ROUND(SUM(KG74:KG82),2)</f>
        <v>-29792</v>
      </c>
      <c r="KH73" s="72"/>
      <c r="KI73" s="72">
        <f>SUM(KI74:KI82)</f>
        <v>-44291.08</v>
      </c>
      <c r="KJ73" s="72"/>
      <c r="KK73" s="72">
        <f>SUM(KK74:KK82)</f>
        <v>0</v>
      </c>
      <c r="KL73" s="72"/>
      <c r="KM73" s="72">
        <f>SUM(KM74:KM82)</f>
        <v>0</v>
      </c>
      <c r="KN73" s="72"/>
      <c r="KO73" s="72">
        <f>SUM(KL74:KO82)</f>
        <v>0</v>
      </c>
      <c r="KP73" s="72"/>
      <c r="KQ73" s="72">
        <f t="shared" ref="KQ73:KQ81" si="126">SUM(JW73:KP73)</f>
        <v>-298116.06</v>
      </c>
      <c r="KR73" s="9"/>
      <c r="KS73" s="72">
        <v>-181246.86</v>
      </c>
      <c r="KT73" s="23"/>
      <c r="KU73" s="23"/>
      <c r="KV73" s="14"/>
    </row>
    <row r="74" spans="1:308" x14ac:dyDescent="0.2">
      <c r="A74" s="74">
        <v>11</v>
      </c>
      <c r="B74" s="40" t="s">
        <v>155</v>
      </c>
      <c r="C74" s="11" t="s">
        <v>120</v>
      </c>
      <c r="E74" s="19"/>
      <c r="F74" s="9">
        <v>0</v>
      </c>
      <c r="G74" s="19"/>
      <c r="H74" s="9">
        <v>0</v>
      </c>
      <c r="I74" s="19"/>
      <c r="J74" s="9">
        <v>0</v>
      </c>
      <c r="K74" s="9"/>
      <c r="L74" s="9">
        <v>0</v>
      </c>
      <c r="M74" s="9"/>
      <c r="N74" s="9">
        <v>0</v>
      </c>
      <c r="O74" s="9"/>
      <c r="P74" s="9">
        <v>0</v>
      </c>
      <c r="Q74" s="9"/>
      <c r="R74" s="9">
        <v>0</v>
      </c>
      <c r="S74" s="9"/>
      <c r="T74" s="9">
        <v>0</v>
      </c>
      <c r="U74" s="9"/>
      <c r="V74" s="9">
        <v>0</v>
      </c>
      <c r="W74" s="9"/>
      <c r="X74" s="9">
        <v>0</v>
      </c>
      <c r="Y74" s="31">
        <f t="shared" si="123"/>
        <v>0</v>
      </c>
      <c r="Z74" s="9">
        <v>0</v>
      </c>
      <c r="AA74" s="19"/>
      <c r="AB74" s="9">
        <v>0</v>
      </c>
      <c r="AC74" s="19"/>
      <c r="AD74" s="9">
        <v>0</v>
      </c>
      <c r="AE74" s="9"/>
      <c r="AF74" s="9">
        <v>0</v>
      </c>
      <c r="AG74" s="9"/>
      <c r="AH74" s="9">
        <v>-6000</v>
      </c>
      <c r="AI74" s="9"/>
      <c r="AJ74" s="9">
        <v>0</v>
      </c>
      <c r="AK74" s="9"/>
      <c r="AL74" s="9">
        <v>0</v>
      </c>
      <c r="AM74" s="9"/>
      <c r="AN74" s="9">
        <v>0</v>
      </c>
      <c r="AO74" s="9"/>
      <c r="AP74" s="9">
        <v>0</v>
      </c>
      <c r="AQ74" s="9"/>
      <c r="AR74" s="9">
        <v>0</v>
      </c>
      <c r="AS74" s="9"/>
      <c r="AT74" s="9">
        <v>0</v>
      </c>
      <c r="AU74" s="9"/>
      <c r="AV74" s="31">
        <f t="shared" si="114"/>
        <v>-6000</v>
      </c>
      <c r="AW74" s="9">
        <v>0</v>
      </c>
      <c r="AX74" s="19"/>
      <c r="AY74" s="9">
        <v>0</v>
      </c>
      <c r="AZ74" s="9"/>
      <c r="BA74" s="9">
        <v>-34000</v>
      </c>
      <c r="BB74" s="9"/>
      <c r="BC74" s="9">
        <v>-17250</v>
      </c>
      <c r="BD74" s="9"/>
      <c r="BE74" s="9">
        <v>0</v>
      </c>
      <c r="BF74" s="9"/>
      <c r="BG74" s="9">
        <v>0</v>
      </c>
      <c r="BH74" s="9"/>
      <c r="BI74" s="9">
        <v>0</v>
      </c>
      <c r="BJ74" s="9"/>
      <c r="BK74" s="9">
        <v>0</v>
      </c>
      <c r="BL74" s="9"/>
      <c r="BM74" s="9">
        <v>0</v>
      </c>
      <c r="BN74" s="9"/>
      <c r="BO74" s="9">
        <v>0</v>
      </c>
      <c r="BP74" s="19"/>
      <c r="BQ74" s="31">
        <f t="shared" si="124"/>
        <v>-51250</v>
      </c>
      <c r="BR74" s="9">
        <v>0</v>
      </c>
      <c r="BS74" s="19"/>
      <c r="BT74" s="9">
        <v>0</v>
      </c>
      <c r="BU74" s="9"/>
      <c r="BV74" s="9">
        <v>0</v>
      </c>
      <c r="BW74" s="9"/>
      <c r="BX74" s="9">
        <v>0</v>
      </c>
      <c r="BY74" s="9"/>
      <c r="BZ74" s="9">
        <v>0</v>
      </c>
      <c r="CA74" s="9"/>
      <c r="CB74" s="9">
        <v>0</v>
      </c>
      <c r="CC74" s="9"/>
      <c r="CD74" s="9">
        <v>0</v>
      </c>
      <c r="CE74" s="9"/>
      <c r="CF74" s="9">
        <v>0</v>
      </c>
      <c r="CG74" s="9"/>
      <c r="CH74" s="9">
        <v>0</v>
      </c>
      <c r="CI74" s="9"/>
      <c r="CJ74" s="9">
        <v>0</v>
      </c>
      <c r="CK74" s="19"/>
      <c r="CL74" s="31">
        <f t="shared" si="115"/>
        <v>0</v>
      </c>
      <c r="CM74" s="9">
        <v>0</v>
      </c>
      <c r="CN74" s="19"/>
      <c r="CO74" s="9">
        <v>0</v>
      </c>
      <c r="CP74" s="9"/>
      <c r="CQ74" s="9">
        <v>0</v>
      </c>
      <c r="CR74" s="9"/>
      <c r="CS74" s="9">
        <v>0</v>
      </c>
      <c r="CT74" s="9"/>
      <c r="CU74" s="9">
        <v>0</v>
      </c>
      <c r="CV74" s="9"/>
      <c r="CW74" s="9">
        <v>0</v>
      </c>
      <c r="CX74" s="9"/>
      <c r="CY74" s="9">
        <v>0</v>
      </c>
      <c r="CZ74" s="9"/>
      <c r="DA74" s="9">
        <v>0</v>
      </c>
      <c r="DB74" s="9"/>
      <c r="DC74" s="9">
        <v>0</v>
      </c>
      <c r="DD74" s="9"/>
      <c r="DE74" s="9">
        <v>0</v>
      </c>
      <c r="DF74" s="19"/>
      <c r="DG74" s="31">
        <f t="shared" si="116"/>
        <v>0</v>
      </c>
      <c r="DH74" s="9">
        <v>0</v>
      </c>
      <c r="DI74" s="19"/>
      <c r="DJ74" s="9">
        <v>0</v>
      </c>
      <c r="DK74" s="9"/>
      <c r="DL74" s="9">
        <v>0</v>
      </c>
      <c r="DM74" s="9"/>
      <c r="DN74" s="9">
        <v>0</v>
      </c>
      <c r="DO74" s="9"/>
      <c r="DP74" s="9">
        <v>0</v>
      </c>
      <c r="DQ74" s="9"/>
      <c r="DR74" s="9">
        <v>0</v>
      </c>
      <c r="DS74" s="9"/>
      <c r="DT74" s="9">
        <v>0</v>
      </c>
      <c r="DU74" s="9"/>
      <c r="DV74" s="9">
        <v>0</v>
      </c>
      <c r="DW74" s="9"/>
      <c r="DX74" s="9">
        <v>0</v>
      </c>
      <c r="DY74" s="19"/>
      <c r="DZ74" s="9">
        <v>0</v>
      </c>
      <c r="EA74" s="9"/>
      <c r="EB74" s="9">
        <v>0</v>
      </c>
      <c r="EC74" s="9"/>
      <c r="ED74" s="31">
        <f t="shared" si="117"/>
        <v>0</v>
      </c>
      <c r="EE74" s="9">
        <v>0</v>
      </c>
      <c r="EF74" s="19"/>
      <c r="EG74" s="9">
        <v>0</v>
      </c>
      <c r="EH74" s="9"/>
      <c r="EI74" s="9">
        <v>-15000</v>
      </c>
      <c r="EJ74" s="9"/>
      <c r="EK74" s="9">
        <v>0</v>
      </c>
      <c r="EL74" s="9"/>
      <c r="EM74" s="9">
        <v>0</v>
      </c>
      <c r="EN74" s="9"/>
      <c r="EO74" s="9">
        <v>0</v>
      </c>
      <c r="EP74" s="9"/>
      <c r="EQ74" s="9">
        <v>0</v>
      </c>
      <c r="ER74" s="9"/>
      <c r="ES74" s="9">
        <v>0</v>
      </c>
      <c r="ET74" s="9"/>
      <c r="EU74" s="9">
        <v>0</v>
      </c>
      <c r="EV74" s="9"/>
      <c r="EW74" s="9">
        <v>0</v>
      </c>
      <c r="EX74" s="9"/>
      <c r="EY74" s="9">
        <v>0</v>
      </c>
      <c r="EZ74" s="31">
        <f t="shared" si="118"/>
        <v>-15000</v>
      </c>
      <c r="FA74" s="9">
        <v>0</v>
      </c>
      <c r="FB74" s="19"/>
      <c r="FC74" s="9">
        <v>0</v>
      </c>
      <c r="FD74" s="19"/>
      <c r="FE74" s="9">
        <v>0</v>
      </c>
      <c r="FF74" s="9"/>
      <c r="FG74" s="9">
        <v>0</v>
      </c>
      <c r="FH74" s="9"/>
      <c r="FI74" s="9">
        <v>0</v>
      </c>
      <c r="FJ74" s="9"/>
      <c r="FK74" s="9">
        <v>0</v>
      </c>
      <c r="FL74" s="9"/>
      <c r="FM74" s="9">
        <v>-6000</v>
      </c>
      <c r="FN74" s="9"/>
      <c r="FO74" s="9">
        <v>0</v>
      </c>
      <c r="FP74" s="9"/>
      <c r="FQ74" s="9">
        <v>0</v>
      </c>
      <c r="FR74" s="9"/>
      <c r="FS74" s="9">
        <v>0</v>
      </c>
      <c r="FT74" s="9"/>
      <c r="FU74" s="9">
        <v>0</v>
      </c>
      <c r="FV74" s="31">
        <f t="shared" si="119"/>
        <v>-6000</v>
      </c>
      <c r="FW74" s="9">
        <v>0</v>
      </c>
      <c r="FX74" s="19"/>
      <c r="FY74" s="9">
        <v>0</v>
      </c>
      <c r="FZ74" s="9"/>
      <c r="GA74" s="9">
        <v>0</v>
      </c>
      <c r="GB74" s="9"/>
      <c r="GC74" s="9">
        <v>0</v>
      </c>
      <c r="GD74" s="9"/>
      <c r="GE74" s="9">
        <v>0</v>
      </c>
      <c r="GF74" s="9"/>
      <c r="GG74" s="9">
        <v>0</v>
      </c>
      <c r="GH74" s="9"/>
      <c r="GI74" s="9">
        <v>-6000</v>
      </c>
      <c r="GJ74" s="9"/>
      <c r="GK74" s="9">
        <v>0</v>
      </c>
      <c r="GL74" s="9"/>
      <c r="GM74" s="9">
        <v>0</v>
      </c>
      <c r="GN74" s="9"/>
      <c r="GO74" s="9">
        <v>0</v>
      </c>
      <c r="GP74" s="9"/>
      <c r="GQ74" s="9">
        <v>0</v>
      </c>
      <c r="GR74" s="19"/>
      <c r="GS74" s="31">
        <f t="shared" si="120"/>
        <v>-6000</v>
      </c>
      <c r="GT74" s="9">
        <v>0</v>
      </c>
      <c r="GU74" s="19"/>
      <c r="GV74" s="9">
        <v>0</v>
      </c>
      <c r="GW74" s="19"/>
      <c r="GX74" s="9">
        <v>0</v>
      </c>
      <c r="GY74" s="9"/>
      <c r="GZ74" s="9">
        <v>0</v>
      </c>
      <c r="HA74" s="9"/>
      <c r="HB74" s="9">
        <v>0</v>
      </c>
      <c r="HC74" s="9"/>
      <c r="HD74" s="9">
        <v>0</v>
      </c>
      <c r="HE74" s="9"/>
      <c r="HF74" s="9">
        <v>-5000</v>
      </c>
      <c r="HG74" s="9"/>
      <c r="HH74" s="9">
        <v>0</v>
      </c>
      <c r="HI74" s="9"/>
      <c r="HJ74" s="9">
        <v>0</v>
      </c>
      <c r="HK74" s="9"/>
      <c r="HL74" s="9">
        <v>0</v>
      </c>
      <c r="HM74" s="9"/>
      <c r="HN74" s="9">
        <v>0</v>
      </c>
      <c r="HO74" s="19"/>
      <c r="HP74" s="31">
        <f t="shared" si="121"/>
        <v>-5000</v>
      </c>
      <c r="HQ74" s="9">
        <v>0</v>
      </c>
      <c r="HR74" s="19"/>
      <c r="HS74" s="9">
        <v>0</v>
      </c>
      <c r="HT74" s="19"/>
      <c r="HU74" s="9">
        <v>-13000</v>
      </c>
      <c r="HV74" s="9"/>
      <c r="HW74" s="9">
        <v>0</v>
      </c>
      <c r="HX74" s="9"/>
      <c r="HY74" s="9">
        <v>0</v>
      </c>
      <c r="HZ74" s="9"/>
      <c r="IA74" s="9">
        <v>0</v>
      </c>
      <c r="IB74" s="9"/>
      <c r="IC74" s="9">
        <v>0</v>
      </c>
      <c r="ID74" s="9"/>
      <c r="IE74" s="9">
        <v>0</v>
      </c>
      <c r="IF74" s="9"/>
      <c r="IG74" s="9">
        <v>0</v>
      </c>
      <c r="IH74" s="9"/>
      <c r="II74" s="9">
        <v>0</v>
      </c>
      <c r="IJ74" s="9"/>
      <c r="IK74" s="9">
        <v>0</v>
      </c>
      <c r="IL74" s="9"/>
      <c r="IM74" s="9">
        <v>0</v>
      </c>
      <c r="IN74" s="9"/>
      <c r="IO74" s="31">
        <f t="shared" si="122"/>
        <v>-13000</v>
      </c>
      <c r="IP74" s="9">
        <v>0</v>
      </c>
      <c r="IQ74" s="19"/>
      <c r="IR74" s="9">
        <v>0</v>
      </c>
      <c r="IS74" s="19"/>
      <c r="IT74" s="9">
        <v>-14500</v>
      </c>
      <c r="IU74" s="9"/>
      <c r="IV74" s="9">
        <v>0</v>
      </c>
      <c r="IW74" s="9"/>
      <c r="IX74" s="9">
        <v>0</v>
      </c>
      <c r="IY74" s="9"/>
      <c r="IZ74" s="9">
        <v>-15000</v>
      </c>
      <c r="JA74" s="9"/>
      <c r="JB74" s="9">
        <v>0</v>
      </c>
      <c r="JC74" s="9"/>
      <c r="JD74" s="9">
        <v>-11000</v>
      </c>
      <c r="JE74" s="9"/>
      <c r="JF74" s="9">
        <v>0</v>
      </c>
      <c r="JG74" s="9"/>
      <c r="JH74" s="9">
        <v>0</v>
      </c>
      <c r="JI74" s="9"/>
      <c r="JJ74" s="9">
        <v>0</v>
      </c>
      <c r="JK74" s="9"/>
      <c r="JL74" s="9">
        <v>0</v>
      </c>
      <c r="JM74" s="9"/>
      <c r="JN74" s="31">
        <f t="shared" si="125"/>
        <v>-40500</v>
      </c>
      <c r="JO74" s="9">
        <v>0</v>
      </c>
      <c r="JP74" s="9"/>
      <c r="JQ74" s="9">
        <f t="shared" ref="JQ74:JQ81" si="127">HW74+IV74</f>
        <v>0</v>
      </c>
      <c r="JR74" s="9"/>
      <c r="JS74" s="9">
        <f t="shared" ref="JS74:JS81" si="128">P74+AL74+CB74+CW74+DR74+FK74+GG74+HD74+IC74+JB74+EO74</f>
        <v>0</v>
      </c>
      <c r="JT74" s="9"/>
      <c r="JU74" s="9">
        <f t="shared" ref="JU74:JU81" si="129">AT74+X74+BO74+CJ74+DE74+EB74+EY74+FU74+GQ74+HN74+IM74+JL74</f>
        <v>0</v>
      </c>
      <c r="JV74" s="9"/>
      <c r="JW74" s="72">
        <f t="shared" si="25"/>
        <v>0</v>
      </c>
      <c r="JX74" s="9"/>
      <c r="JY74" s="9">
        <f t="shared" ref="JY74:JY82" si="130">F74+Z74+AW74+BR74+CM74+DH74+EE74+FA74+FW74+GT74+HQ74+IP74</f>
        <v>0</v>
      </c>
      <c r="JZ74" s="19"/>
      <c r="KA74" s="9">
        <f t="shared" ref="KA74:KA82" si="131">H74+AB74+AY74+BT74+CO74+DJ74+EG74+FC74+FY74+GV74+HS74+IR74</f>
        <v>0</v>
      </c>
      <c r="KB74" s="8"/>
      <c r="KC74" s="9">
        <f t="shared" ref="KC74:KC81" si="132">J74+AD74+BA74+BV74+CQ74+DL74+EI74+FE74+GA74+GX74+IT74+HU74</f>
        <v>-76500</v>
      </c>
      <c r="KD74" s="9"/>
      <c r="KE74" s="9">
        <f t="shared" ref="KE74:KE81" si="133">L74+AH74+BC74+BX74+CS74+DN74+EK74+FG74+GC74+GZ74+HY74+IX74</f>
        <v>-23250</v>
      </c>
      <c r="KF74" s="9"/>
      <c r="KG74" s="9">
        <f t="shared" ref="KG74:KG81" si="134">N74+AJ74+BZ74+CU74+DP74+EM74+FI74+GE74+HB74+IA74+IZ74</f>
        <v>-15000</v>
      </c>
      <c r="KH74" s="9"/>
      <c r="KI74" s="9">
        <f t="shared" ref="KI74:KI81" si="135">R74+AN74+BI74+CD74+CY74+DT74+EQ74+FM74+GI74+HF74+IE74+JD74</f>
        <v>-28000</v>
      </c>
      <c r="KJ74" s="9"/>
      <c r="KK74" s="9">
        <f t="shared" ref="KK74:KK81" si="136">DV74+ES74+FO74+GK74+HH74+IG74+JF74</f>
        <v>0</v>
      </c>
      <c r="KL74" s="9"/>
      <c r="KM74" s="9">
        <f t="shared" ref="KM74:KM81" si="137">T74+AP74+BK74+CF74+DA74+DX74+EU74+FQ74+GM74+HJ74+II74+JH74</f>
        <v>0</v>
      </c>
      <c r="KN74" s="9"/>
      <c r="KO74" s="9">
        <f t="shared" ref="KO74:KO81" si="138">AR74+V74+BM74+CH74+DC74+DZ74+EW74+FS74+GO74+HL74+IK74+JJ74</f>
        <v>0</v>
      </c>
      <c r="KP74" s="9"/>
      <c r="KQ74" s="72">
        <f t="shared" si="126"/>
        <v>-142750</v>
      </c>
      <c r="KR74" s="9"/>
      <c r="KS74" s="31">
        <v>-56700</v>
      </c>
      <c r="KT74" s="23"/>
      <c r="KU74" s="23"/>
      <c r="KV74" s="14"/>
    </row>
    <row r="75" spans="1:308" x14ac:dyDescent="0.2">
      <c r="A75" s="74">
        <v>11</v>
      </c>
      <c r="B75" s="40" t="s">
        <v>156</v>
      </c>
      <c r="C75" s="11" t="s">
        <v>122</v>
      </c>
      <c r="E75" s="19"/>
      <c r="F75" s="9">
        <v>0</v>
      </c>
      <c r="G75" s="19"/>
      <c r="H75" s="9">
        <v>0</v>
      </c>
      <c r="I75" s="19"/>
      <c r="J75" s="9">
        <v>1023</v>
      </c>
      <c r="K75" s="9"/>
      <c r="L75" s="9">
        <v>0</v>
      </c>
      <c r="M75" s="9"/>
      <c r="N75" s="9">
        <v>0</v>
      </c>
      <c r="O75" s="9"/>
      <c r="P75" s="9">
        <v>0</v>
      </c>
      <c r="Q75" s="9"/>
      <c r="R75" s="9">
        <v>0</v>
      </c>
      <c r="S75" s="9"/>
      <c r="T75" s="9">
        <v>0</v>
      </c>
      <c r="U75" s="9"/>
      <c r="V75" s="9">
        <v>0</v>
      </c>
      <c r="W75" s="9"/>
      <c r="X75" s="9">
        <v>0</v>
      </c>
      <c r="Y75" s="31">
        <f t="shared" si="123"/>
        <v>1023</v>
      </c>
      <c r="Z75" s="9">
        <v>0</v>
      </c>
      <c r="AA75" s="19"/>
      <c r="AB75" s="9">
        <v>0</v>
      </c>
      <c r="AC75" s="19"/>
      <c r="AD75" s="9">
        <v>-1463.06</v>
      </c>
      <c r="AE75" s="9"/>
      <c r="AF75" s="9">
        <v>0</v>
      </c>
      <c r="AG75" s="9"/>
      <c r="AH75" s="9">
        <v>0</v>
      </c>
      <c r="AI75" s="9"/>
      <c r="AJ75" s="9">
        <v>0</v>
      </c>
      <c r="AK75" s="9"/>
      <c r="AL75" s="9">
        <v>0</v>
      </c>
      <c r="AM75" s="9"/>
      <c r="AN75" s="9">
        <v>0</v>
      </c>
      <c r="AO75" s="9"/>
      <c r="AP75" s="9">
        <v>0</v>
      </c>
      <c r="AQ75" s="9"/>
      <c r="AR75" s="9">
        <v>0</v>
      </c>
      <c r="AS75" s="9"/>
      <c r="AT75" s="9">
        <v>0</v>
      </c>
      <c r="AU75" s="9"/>
      <c r="AV75" s="31">
        <f t="shared" si="114"/>
        <v>-1463.06</v>
      </c>
      <c r="AW75" s="9">
        <v>0</v>
      </c>
      <c r="AX75" s="19"/>
      <c r="AY75" s="9">
        <v>0</v>
      </c>
      <c r="AZ75" s="9"/>
      <c r="BA75" s="9">
        <v>-1040</v>
      </c>
      <c r="BB75" s="9"/>
      <c r="BC75" s="9">
        <v>0</v>
      </c>
      <c r="BD75" s="9"/>
      <c r="BE75" s="9">
        <v>0</v>
      </c>
      <c r="BF75" s="9"/>
      <c r="BG75" s="9">
        <v>0</v>
      </c>
      <c r="BH75" s="9"/>
      <c r="BI75" s="9">
        <v>0</v>
      </c>
      <c r="BJ75" s="9"/>
      <c r="BK75" s="9">
        <v>0</v>
      </c>
      <c r="BL75" s="9"/>
      <c r="BM75" s="9">
        <v>0</v>
      </c>
      <c r="BN75" s="9"/>
      <c r="BO75" s="9">
        <v>0</v>
      </c>
      <c r="BP75" s="19"/>
      <c r="BQ75" s="31">
        <f t="shared" si="124"/>
        <v>-1040</v>
      </c>
      <c r="BR75" s="9">
        <v>0</v>
      </c>
      <c r="BS75" s="19"/>
      <c r="BT75" s="9">
        <v>0</v>
      </c>
      <c r="BU75" s="9"/>
      <c r="BV75" s="9">
        <v>0</v>
      </c>
      <c r="BW75" s="9"/>
      <c r="BX75" s="9">
        <v>0</v>
      </c>
      <c r="BY75" s="9"/>
      <c r="BZ75" s="9">
        <v>0</v>
      </c>
      <c r="CA75" s="9"/>
      <c r="CB75" s="9">
        <v>0</v>
      </c>
      <c r="CC75" s="9"/>
      <c r="CD75" s="9">
        <v>0</v>
      </c>
      <c r="CE75" s="9"/>
      <c r="CF75" s="9">
        <v>0</v>
      </c>
      <c r="CG75" s="9"/>
      <c r="CH75" s="9">
        <v>0</v>
      </c>
      <c r="CI75" s="9"/>
      <c r="CJ75" s="9">
        <v>0</v>
      </c>
      <c r="CK75" s="19"/>
      <c r="CL75" s="31">
        <f t="shared" si="115"/>
        <v>0</v>
      </c>
      <c r="CM75" s="9">
        <v>0</v>
      </c>
      <c r="CN75" s="19"/>
      <c r="CO75" s="9">
        <v>0</v>
      </c>
      <c r="CP75" s="9"/>
      <c r="CQ75" s="9">
        <v>-5150</v>
      </c>
      <c r="CR75" s="9"/>
      <c r="CS75" s="9">
        <v>0</v>
      </c>
      <c r="CT75" s="9"/>
      <c r="CU75" s="9">
        <v>0</v>
      </c>
      <c r="CV75" s="9"/>
      <c r="CW75" s="9">
        <v>0</v>
      </c>
      <c r="CX75" s="9"/>
      <c r="CY75" s="9">
        <v>0</v>
      </c>
      <c r="CZ75" s="9"/>
      <c r="DA75" s="9">
        <v>0</v>
      </c>
      <c r="DB75" s="9"/>
      <c r="DC75" s="9">
        <v>0</v>
      </c>
      <c r="DD75" s="9"/>
      <c r="DE75" s="9">
        <v>0</v>
      </c>
      <c r="DF75" s="19"/>
      <c r="DG75" s="31">
        <f t="shared" si="116"/>
        <v>-5150</v>
      </c>
      <c r="DH75" s="9">
        <v>0</v>
      </c>
      <c r="DI75" s="19"/>
      <c r="DJ75" s="9">
        <v>0</v>
      </c>
      <c r="DK75" s="9"/>
      <c r="DL75" s="9">
        <v>-620</v>
      </c>
      <c r="DM75" s="9"/>
      <c r="DN75" s="9">
        <v>0</v>
      </c>
      <c r="DO75" s="9"/>
      <c r="DP75" s="9">
        <v>0</v>
      </c>
      <c r="DQ75" s="9"/>
      <c r="DR75" s="9">
        <v>0</v>
      </c>
      <c r="DS75" s="9"/>
      <c r="DT75" s="9">
        <v>0</v>
      </c>
      <c r="DU75" s="9"/>
      <c r="DV75" s="9">
        <v>0</v>
      </c>
      <c r="DW75" s="9"/>
      <c r="DX75" s="9">
        <v>0</v>
      </c>
      <c r="DY75" s="19"/>
      <c r="DZ75" s="9">
        <v>0</v>
      </c>
      <c r="EA75" s="9"/>
      <c r="EB75" s="9">
        <v>0</v>
      </c>
      <c r="EC75" s="9"/>
      <c r="ED75" s="31">
        <f t="shared" si="117"/>
        <v>-620</v>
      </c>
      <c r="EE75" s="9">
        <v>0</v>
      </c>
      <c r="EF75" s="19"/>
      <c r="EG75" s="9">
        <v>0</v>
      </c>
      <c r="EH75" s="9"/>
      <c r="EI75" s="9">
        <v>0</v>
      </c>
      <c r="EJ75" s="9"/>
      <c r="EK75" s="9">
        <v>0</v>
      </c>
      <c r="EL75" s="9"/>
      <c r="EM75" s="9">
        <v>0</v>
      </c>
      <c r="EN75" s="9"/>
      <c r="EO75" s="9">
        <v>0</v>
      </c>
      <c r="EP75" s="9"/>
      <c r="EQ75" s="9">
        <v>0</v>
      </c>
      <c r="ER75" s="9"/>
      <c r="ES75" s="9">
        <v>0</v>
      </c>
      <c r="ET75" s="9"/>
      <c r="EU75" s="9">
        <v>0</v>
      </c>
      <c r="EV75" s="9"/>
      <c r="EW75" s="9">
        <v>0</v>
      </c>
      <c r="EX75" s="9"/>
      <c r="EY75" s="9">
        <v>0</v>
      </c>
      <c r="EZ75" s="31">
        <f t="shared" si="118"/>
        <v>0</v>
      </c>
      <c r="FA75" s="9">
        <v>0</v>
      </c>
      <c r="FB75" s="19"/>
      <c r="FC75" s="9">
        <v>0</v>
      </c>
      <c r="FD75" s="19"/>
      <c r="FE75" s="9">
        <v>-829</v>
      </c>
      <c r="FF75" s="9"/>
      <c r="FG75" s="9">
        <v>0</v>
      </c>
      <c r="FH75" s="9"/>
      <c r="FI75" s="9">
        <v>0</v>
      </c>
      <c r="FJ75" s="9"/>
      <c r="FK75" s="9">
        <v>0</v>
      </c>
      <c r="FL75" s="9"/>
      <c r="FM75" s="9">
        <v>0</v>
      </c>
      <c r="FN75" s="9"/>
      <c r="FO75" s="9">
        <v>0</v>
      </c>
      <c r="FP75" s="9"/>
      <c r="FQ75" s="9">
        <v>0</v>
      </c>
      <c r="FR75" s="9"/>
      <c r="FS75" s="9">
        <v>0</v>
      </c>
      <c r="FT75" s="9"/>
      <c r="FU75" s="9">
        <v>0</v>
      </c>
      <c r="FV75" s="31">
        <f t="shared" si="119"/>
        <v>-829</v>
      </c>
      <c r="FW75" s="9">
        <v>0</v>
      </c>
      <c r="FX75" s="19"/>
      <c r="FY75" s="9">
        <v>0</v>
      </c>
      <c r="FZ75" s="9"/>
      <c r="GA75" s="9">
        <v>-1023</v>
      </c>
      <c r="GB75" s="9"/>
      <c r="GC75" s="9">
        <v>0</v>
      </c>
      <c r="GD75" s="9"/>
      <c r="GE75" s="9">
        <v>0</v>
      </c>
      <c r="GF75" s="9"/>
      <c r="GG75" s="9">
        <v>0</v>
      </c>
      <c r="GH75" s="9"/>
      <c r="GI75" s="9">
        <v>0</v>
      </c>
      <c r="GJ75" s="9"/>
      <c r="GK75" s="9">
        <v>0</v>
      </c>
      <c r="GL75" s="9"/>
      <c r="GM75" s="9">
        <v>0</v>
      </c>
      <c r="GN75" s="9"/>
      <c r="GO75" s="9">
        <v>0</v>
      </c>
      <c r="GP75" s="9"/>
      <c r="GQ75" s="9">
        <v>0</v>
      </c>
      <c r="GR75" s="19"/>
      <c r="GS75" s="31">
        <f t="shared" si="120"/>
        <v>-1023</v>
      </c>
      <c r="GT75" s="9">
        <v>0</v>
      </c>
      <c r="GU75" s="19"/>
      <c r="GV75" s="9">
        <v>0</v>
      </c>
      <c r="GW75" s="19"/>
      <c r="GX75" s="9">
        <v>-258</v>
      </c>
      <c r="GY75" s="9"/>
      <c r="GZ75" s="9">
        <v>0</v>
      </c>
      <c r="HA75" s="9"/>
      <c r="HB75" s="9">
        <v>0</v>
      </c>
      <c r="HC75" s="9"/>
      <c r="HD75" s="9">
        <v>0</v>
      </c>
      <c r="HE75" s="9"/>
      <c r="HF75" s="9">
        <v>0</v>
      </c>
      <c r="HG75" s="9"/>
      <c r="HH75" s="9">
        <v>0</v>
      </c>
      <c r="HI75" s="9"/>
      <c r="HJ75" s="9">
        <v>0</v>
      </c>
      <c r="HK75" s="9"/>
      <c r="HL75" s="9">
        <v>0</v>
      </c>
      <c r="HM75" s="9"/>
      <c r="HN75" s="9">
        <v>0</v>
      </c>
      <c r="HO75" s="19"/>
      <c r="HP75" s="31">
        <f t="shared" si="121"/>
        <v>-258</v>
      </c>
      <c r="HQ75" s="9">
        <v>0</v>
      </c>
      <c r="HR75" s="19"/>
      <c r="HS75" s="9">
        <v>0</v>
      </c>
      <c r="HT75" s="19"/>
      <c r="HU75" s="9">
        <v>-258.95999999999998</v>
      </c>
      <c r="HV75" s="9"/>
      <c r="HW75" s="9">
        <v>0</v>
      </c>
      <c r="HX75" s="9"/>
      <c r="HY75" s="9">
        <v>0</v>
      </c>
      <c r="HZ75" s="9"/>
      <c r="IA75" s="9">
        <v>0</v>
      </c>
      <c r="IB75" s="9"/>
      <c r="IC75" s="9">
        <v>0</v>
      </c>
      <c r="ID75" s="9"/>
      <c r="IE75" s="9">
        <v>0</v>
      </c>
      <c r="IF75" s="9"/>
      <c r="IG75" s="9">
        <v>0</v>
      </c>
      <c r="IH75" s="9"/>
      <c r="II75" s="9">
        <v>0</v>
      </c>
      <c r="IJ75" s="9"/>
      <c r="IK75" s="9">
        <v>0</v>
      </c>
      <c r="IL75" s="9"/>
      <c r="IM75" s="9">
        <v>0</v>
      </c>
      <c r="IN75" s="9"/>
      <c r="IO75" s="31">
        <f t="shared" si="122"/>
        <v>-258.95999999999998</v>
      </c>
      <c r="IP75" s="9">
        <v>0</v>
      </c>
      <c r="IQ75" s="19"/>
      <c r="IR75" s="9">
        <v>0</v>
      </c>
      <c r="IS75" s="19"/>
      <c r="IT75" s="9">
        <v>0</v>
      </c>
      <c r="IU75" s="9"/>
      <c r="IV75" s="9">
        <v>0</v>
      </c>
      <c r="IW75" s="9"/>
      <c r="IX75" s="9">
        <v>0</v>
      </c>
      <c r="IY75" s="9"/>
      <c r="IZ75" s="9">
        <v>0</v>
      </c>
      <c r="JA75" s="9"/>
      <c r="JB75" s="9">
        <v>0</v>
      </c>
      <c r="JC75" s="9"/>
      <c r="JD75" s="9">
        <v>0</v>
      </c>
      <c r="JE75" s="9"/>
      <c r="JF75" s="9">
        <v>0</v>
      </c>
      <c r="JG75" s="9"/>
      <c r="JH75" s="9">
        <v>0</v>
      </c>
      <c r="JI75" s="9"/>
      <c r="JJ75" s="9">
        <v>0</v>
      </c>
      <c r="JK75" s="9"/>
      <c r="JL75" s="9">
        <v>0</v>
      </c>
      <c r="JM75" s="9"/>
      <c r="JN75" s="31">
        <f t="shared" si="125"/>
        <v>0</v>
      </c>
      <c r="JO75" s="9">
        <v>0</v>
      </c>
      <c r="JP75" s="9"/>
      <c r="JQ75" s="9">
        <f t="shared" si="127"/>
        <v>0</v>
      </c>
      <c r="JR75" s="9"/>
      <c r="JS75" s="9">
        <f t="shared" si="128"/>
        <v>0</v>
      </c>
      <c r="JT75" s="9"/>
      <c r="JU75" s="9">
        <f t="shared" si="129"/>
        <v>0</v>
      </c>
      <c r="JV75" s="9"/>
      <c r="JW75" s="72">
        <f t="shared" si="25"/>
        <v>0</v>
      </c>
      <c r="JX75" s="9"/>
      <c r="JY75" s="9">
        <f t="shared" si="130"/>
        <v>0</v>
      </c>
      <c r="JZ75" s="19"/>
      <c r="KA75" s="9">
        <f t="shared" si="131"/>
        <v>0</v>
      </c>
      <c r="KB75" s="8"/>
      <c r="KC75" s="9">
        <f t="shared" si="132"/>
        <v>-9619.0199999999986</v>
      </c>
      <c r="KD75" s="9"/>
      <c r="KE75" s="9">
        <f t="shared" si="133"/>
        <v>0</v>
      </c>
      <c r="KF75" s="9"/>
      <c r="KG75" s="9">
        <f t="shared" si="134"/>
        <v>0</v>
      </c>
      <c r="KH75" s="9"/>
      <c r="KI75" s="9">
        <f t="shared" si="135"/>
        <v>0</v>
      </c>
      <c r="KJ75" s="9"/>
      <c r="KK75" s="9">
        <f t="shared" si="136"/>
        <v>0</v>
      </c>
      <c r="KL75" s="9"/>
      <c r="KM75" s="9">
        <f t="shared" si="137"/>
        <v>0</v>
      </c>
      <c r="KN75" s="9"/>
      <c r="KO75" s="9">
        <f t="shared" si="138"/>
        <v>0</v>
      </c>
      <c r="KP75" s="9"/>
      <c r="KQ75" s="72">
        <f t="shared" si="126"/>
        <v>-9619.0199999999986</v>
      </c>
      <c r="KR75" s="9"/>
      <c r="KS75" s="31">
        <v>-69477.600000000006</v>
      </c>
      <c r="KT75" s="23"/>
      <c r="KU75" s="23"/>
      <c r="KV75" s="14"/>
    </row>
    <row r="76" spans="1:308" x14ac:dyDescent="0.2">
      <c r="A76" s="74">
        <v>11</v>
      </c>
      <c r="B76" s="40" t="s">
        <v>157</v>
      </c>
      <c r="C76" s="11" t="s">
        <v>124</v>
      </c>
      <c r="E76" s="19"/>
      <c r="F76" s="9">
        <v>0</v>
      </c>
      <c r="G76" s="19"/>
      <c r="H76" s="9">
        <v>0</v>
      </c>
      <c r="I76" s="19"/>
      <c r="J76" s="9">
        <v>0</v>
      </c>
      <c r="K76" s="9"/>
      <c r="L76" s="9">
        <v>0</v>
      </c>
      <c r="M76" s="9"/>
      <c r="N76" s="9">
        <v>0</v>
      </c>
      <c r="O76" s="9"/>
      <c r="P76" s="9">
        <v>0</v>
      </c>
      <c r="Q76" s="9"/>
      <c r="R76" s="9">
        <v>0</v>
      </c>
      <c r="S76" s="9"/>
      <c r="T76" s="9">
        <v>0</v>
      </c>
      <c r="U76" s="9"/>
      <c r="V76" s="9">
        <v>0</v>
      </c>
      <c r="W76" s="9"/>
      <c r="X76" s="9">
        <v>0</v>
      </c>
      <c r="Y76" s="31">
        <f t="shared" si="123"/>
        <v>0</v>
      </c>
      <c r="Z76" s="9">
        <v>0</v>
      </c>
      <c r="AA76" s="19"/>
      <c r="AB76" s="9">
        <v>0</v>
      </c>
      <c r="AC76" s="19"/>
      <c r="AD76" s="9">
        <v>0</v>
      </c>
      <c r="AE76" s="9"/>
      <c r="AF76" s="9">
        <v>0</v>
      </c>
      <c r="AG76" s="9"/>
      <c r="AH76" s="9">
        <v>0</v>
      </c>
      <c r="AI76" s="9"/>
      <c r="AJ76" s="9">
        <v>0</v>
      </c>
      <c r="AK76" s="9"/>
      <c r="AL76" s="9">
        <v>0</v>
      </c>
      <c r="AM76" s="9"/>
      <c r="AN76" s="9">
        <v>0</v>
      </c>
      <c r="AO76" s="9"/>
      <c r="AP76" s="9">
        <v>0</v>
      </c>
      <c r="AQ76" s="9"/>
      <c r="AR76" s="9">
        <v>0</v>
      </c>
      <c r="AS76" s="9"/>
      <c r="AT76" s="9">
        <v>0</v>
      </c>
      <c r="AU76" s="9"/>
      <c r="AV76" s="31">
        <f t="shared" si="114"/>
        <v>0</v>
      </c>
      <c r="AW76" s="9">
        <v>0</v>
      </c>
      <c r="AX76" s="19"/>
      <c r="AY76" s="9">
        <v>0</v>
      </c>
      <c r="AZ76" s="9"/>
      <c r="BA76" s="9">
        <v>0</v>
      </c>
      <c r="BB76" s="9"/>
      <c r="BC76" s="9">
        <v>0</v>
      </c>
      <c r="BD76" s="9"/>
      <c r="BE76" s="9">
        <v>0</v>
      </c>
      <c r="BF76" s="9"/>
      <c r="BG76" s="9">
        <v>0</v>
      </c>
      <c r="BH76" s="9"/>
      <c r="BI76" s="9">
        <v>0</v>
      </c>
      <c r="BJ76" s="9"/>
      <c r="BK76" s="9">
        <v>0</v>
      </c>
      <c r="BL76" s="9"/>
      <c r="BM76" s="9">
        <v>0</v>
      </c>
      <c r="BN76" s="9"/>
      <c r="BO76" s="9">
        <v>0</v>
      </c>
      <c r="BP76" s="19"/>
      <c r="BQ76" s="31">
        <f t="shared" si="124"/>
        <v>0</v>
      </c>
      <c r="BR76" s="9">
        <v>0</v>
      </c>
      <c r="BS76" s="19"/>
      <c r="BT76" s="9">
        <v>0</v>
      </c>
      <c r="BU76" s="9"/>
      <c r="BV76" s="9">
        <v>-1430</v>
      </c>
      <c r="BW76" s="9"/>
      <c r="BX76" s="9">
        <v>0</v>
      </c>
      <c r="BY76" s="9"/>
      <c r="BZ76" s="9">
        <v>0</v>
      </c>
      <c r="CA76" s="9"/>
      <c r="CB76" s="9">
        <v>0</v>
      </c>
      <c r="CC76" s="9"/>
      <c r="CD76" s="9">
        <v>0</v>
      </c>
      <c r="CE76" s="9"/>
      <c r="CF76" s="9">
        <v>0</v>
      </c>
      <c r="CG76" s="9"/>
      <c r="CH76" s="9">
        <v>0</v>
      </c>
      <c r="CI76" s="9"/>
      <c r="CJ76" s="9">
        <v>0</v>
      </c>
      <c r="CK76" s="19"/>
      <c r="CL76" s="31">
        <f t="shared" si="115"/>
        <v>-1430</v>
      </c>
      <c r="CM76" s="9">
        <v>0</v>
      </c>
      <c r="CN76" s="19"/>
      <c r="CO76" s="9">
        <v>0</v>
      </c>
      <c r="CP76" s="9"/>
      <c r="CQ76" s="9">
        <v>-300</v>
      </c>
      <c r="CR76" s="9"/>
      <c r="CS76" s="9">
        <v>0</v>
      </c>
      <c r="CT76" s="9"/>
      <c r="CU76" s="9">
        <v>0</v>
      </c>
      <c r="CV76" s="9"/>
      <c r="CW76" s="9">
        <v>0</v>
      </c>
      <c r="CX76" s="9"/>
      <c r="CY76" s="9">
        <v>0</v>
      </c>
      <c r="CZ76" s="9"/>
      <c r="DA76" s="9">
        <v>0</v>
      </c>
      <c r="DB76" s="9"/>
      <c r="DC76" s="9">
        <v>0</v>
      </c>
      <c r="DD76" s="9"/>
      <c r="DE76" s="9">
        <v>0</v>
      </c>
      <c r="DF76" s="19"/>
      <c r="DG76" s="31">
        <f t="shared" si="116"/>
        <v>-300</v>
      </c>
      <c r="DH76" s="9">
        <v>0</v>
      </c>
      <c r="DI76" s="19"/>
      <c r="DJ76" s="9">
        <v>0</v>
      </c>
      <c r="DK76" s="9"/>
      <c r="DL76" s="9">
        <v>0</v>
      </c>
      <c r="DM76" s="9"/>
      <c r="DN76" s="9">
        <v>0</v>
      </c>
      <c r="DO76" s="9"/>
      <c r="DP76" s="9">
        <v>0</v>
      </c>
      <c r="DQ76" s="9"/>
      <c r="DR76" s="9">
        <v>0</v>
      </c>
      <c r="DS76" s="9"/>
      <c r="DT76" s="9">
        <v>0</v>
      </c>
      <c r="DU76" s="9"/>
      <c r="DV76" s="9">
        <v>0</v>
      </c>
      <c r="DW76" s="9"/>
      <c r="DX76" s="9">
        <v>0</v>
      </c>
      <c r="DY76" s="19"/>
      <c r="DZ76" s="9">
        <v>0</v>
      </c>
      <c r="EA76" s="9"/>
      <c r="EB76" s="9">
        <v>0</v>
      </c>
      <c r="EC76" s="9"/>
      <c r="ED76" s="31">
        <f t="shared" si="117"/>
        <v>0</v>
      </c>
      <c r="EE76" s="9">
        <v>0</v>
      </c>
      <c r="EF76" s="19"/>
      <c r="EG76" s="9">
        <v>0</v>
      </c>
      <c r="EH76" s="9"/>
      <c r="EI76" s="9">
        <v>0</v>
      </c>
      <c r="EJ76" s="9"/>
      <c r="EK76" s="9">
        <v>0</v>
      </c>
      <c r="EL76" s="9"/>
      <c r="EM76" s="9">
        <v>0</v>
      </c>
      <c r="EN76" s="9"/>
      <c r="EO76" s="9">
        <v>0</v>
      </c>
      <c r="EP76" s="9"/>
      <c r="EQ76" s="9">
        <v>0</v>
      </c>
      <c r="ER76" s="9"/>
      <c r="ES76" s="9">
        <v>0</v>
      </c>
      <c r="ET76" s="9"/>
      <c r="EU76" s="9">
        <v>0</v>
      </c>
      <c r="EV76" s="9"/>
      <c r="EW76" s="9">
        <v>0</v>
      </c>
      <c r="EX76" s="9"/>
      <c r="EY76" s="9">
        <v>0</v>
      </c>
      <c r="EZ76" s="31">
        <f t="shared" si="118"/>
        <v>0</v>
      </c>
      <c r="FA76" s="9">
        <v>0</v>
      </c>
      <c r="FB76" s="19"/>
      <c r="FC76" s="9">
        <v>0</v>
      </c>
      <c r="FD76" s="19"/>
      <c r="FE76" s="9">
        <v>0</v>
      </c>
      <c r="FF76" s="9"/>
      <c r="FG76" s="9">
        <v>0</v>
      </c>
      <c r="FH76" s="9"/>
      <c r="FI76" s="9">
        <v>0</v>
      </c>
      <c r="FJ76" s="9"/>
      <c r="FK76" s="9">
        <v>0</v>
      </c>
      <c r="FL76" s="9"/>
      <c r="FM76" s="9">
        <v>0</v>
      </c>
      <c r="FN76" s="9"/>
      <c r="FO76" s="9">
        <v>0</v>
      </c>
      <c r="FP76" s="9"/>
      <c r="FQ76" s="9">
        <v>0</v>
      </c>
      <c r="FR76" s="9"/>
      <c r="FS76" s="9">
        <v>0</v>
      </c>
      <c r="FT76" s="9"/>
      <c r="FU76" s="9">
        <v>0</v>
      </c>
      <c r="FV76" s="31">
        <f t="shared" si="119"/>
        <v>0</v>
      </c>
      <c r="FW76" s="9">
        <v>0</v>
      </c>
      <c r="FX76" s="19"/>
      <c r="FY76" s="9">
        <v>0</v>
      </c>
      <c r="FZ76" s="9"/>
      <c r="GA76" s="9">
        <v>0</v>
      </c>
      <c r="GB76" s="9"/>
      <c r="GC76" s="9">
        <v>0</v>
      </c>
      <c r="GD76" s="9"/>
      <c r="GE76" s="9">
        <v>0</v>
      </c>
      <c r="GF76" s="9"/>
      <c r="GG76" s="9">
        <v>0</v>
      </c>
      <c r="GH76" s="9"/>
      <c r="GI76" s="9">
        <v>0</v>
      </c>
      <c r="GJ76" s="9"/>
      <c r="GK76" s="9">
        <v>0</v>
      </c>
      <c r="GL76" s="9"/>
      <c r="GM76" s="9">
        <v>0</v>
      </c>
      <c r="GN76" s="9"/>
      <c r="GO76" s="9">
        <v>0</v>
      </c>
      <c r="GP76" s="9"/>
      <c r="GQ76" s="9">
        <v>0</v>
      </c>
      <c r="GR76" s="19"/>
      <c r="GS76" s="31">
        <f t="shared" si="120"/>
        <v>0</v>
      </c>
      <c r="GT76" s="9">
        <v>0</v>
      </c>
      <c r="GU76" s="19"/>
      <c r="GV76" s="9">
        <v>0</v>
      </c>
      <c r="GW76" s="19"/>
      <c r="GX76" s="9">
        <v>0</v>
      </c>
      <c r="GY76" s="9"/>
      <c r="GZ76" s="9">
        <v>0</v>
      </c>
      <c r="HA76" s="9"/>
      <c r="HB76" s="9">
        <v>0</v>
      </c>
      <c r="HC76" s="9"/>
      <c r="HD76" s="9">
        <v>0</v>
      </c>
      <c r="HE76" s="9"/>
      <c r="HF76" s="9">
        <v>0</v>
      </c>
      <c r="HG76" s="9"/>
      <c r="HH76" s="9">
        <v>0</v>
      </c>
      <c r="HI76" s="9"/>
      <c r="HJ76" s="9">
        <v>0</v>
      </c>
      <c r="HK76" s="9"/>
      <c r="HL76" s="9">
        <v>0</v>
      </c>
      <c r="HM76" s="9"/>
      <c r="HN76" s="9">
        <v>0</v>
      </c>
      <c r="HO76" s="19"/>
      <c r="HP76" s="31">
        <f t="shared" si="121"/>
        <v>0</v>
      </c>
      <c r="HQ76" s="9">
        <v>0</v>
      </c>
      <c r="HR76" s="19"/>
      <c r="HS76" s="9">
        <v>0</v>
      </c>
      <c r="HT76" s="19"/>
      <c r="HU76" s="9">
        <v>0</v>
      </c>
      <c r="HV76" s="9"/>
      <c r="HW76" s="9">
        <v>0</v>
      </c>
      <c r="HX76" s="9"/>
      <c r="HY76" s="9">
        <v>0</v>
      </c>
      <c r="HZ76" s="9"/>
      <c r="IA76" s="9">
        <v>0</v>
      </c>
      <c r="IB76" s="9"/>
      <c r="IC76" s="9">
        <v>0</v>
      </c>
      <c r="ID76" s="9"/>
      <c r="IE76" s="9">
        <v>0</v>
      </c>
      <c r="IF76" s="9"/>
      <c r="IG76" s="9">
        <v>0</v>
      </c>
      <c r="IH76" s="9"/>
      <c r="II76" s="9">
        <v>0</v>
      </c>
      <c r="IJ76" s="9"/>
      <c r="IK76" s="9">
        <v>0</v>
      </c>
      <c r="IL76" s="9"/>
      <c r="IM76" s="9">
        <v>0</v>
      </c>
      <c r="IN76" s="9"/>
      <c r="IO76" s="31">
        <f t="shared" si="122"/>
        <v>0</v>
      </c>
      <c r="IP76" s="9">
        <v>0</v>
      </c>
      <c r="IQ76" s="19"/>
      <c r="IR76" s="9">
        <v>0</v>
      </c>
      <c r="IS76" s="19"/>
      <c r="IT76" s="9">
        <v>0</v>
      </c>
      <c r="IU76" s="9"/>
      <c r="IV76" s="9">
        <v>0</v>
      </c>
      <c r="IW76" s="9"/>
      <c r="IX76" s="9">
        <v>0</v>
      </c>
      <c r="IY76" s="9"/>
      <c r="IZ76" s="9">
        <v>0</v>
      </c>
      <c r="JA76" s="9"/>
      <c r="JB76" s="9">
        <v>0</v>
      </c>
      <c r="JC76" s="9"/>
      <c r="JD76" s="9">
        <v>0</v>
      </c>
      <c r="JE76" s="9"/>
      <c r="JF76" s="9">
        <v>0</v>
      </c>
      <c r="JG76" s="9"/>
      <c r="JH76" s="9">
        <v>0</v>
      </c>
      <c r="JI76" s="9"/>
      <c r="JJ76" s="9">
        <v>0</v>
      </c>
      <c r="JK76" s="9"/>
      <c r="JL76" s="9">
        <v>0</v>
      </c>
      <c r="JM76" s="9"/>
      <c r="JN76" s="31">
        <f t="shared" si="125"/>
        <v>0</v>
      </c>
      <c r="JO76" s="9">
        <v>0</v>
      </c>
      <c r="JP76" s="9"/>
      <c r="JQ76" s="9">
        <f t="shared" si="127"/>
        <v>0</v>
      </c>
      <c r="JR76" s="9"/>
      <c r="JS76" s="9">
        <f t="shared" si="128"/>
        <v>0</v>
      </c>
      <c r="JT76" s="9"/>
      <c r="JU76" s="9">
        <f t="shared" si="129"/>
        <v>0</v>
      </c>
      <c r="JV76" s="9"/>
      <c r="JW76" s="72">
        <f t="shared" si="25"/>
        <v>0</v>
      </c>
      <c r="JX76" s="9"/>
      <c r="JY76" s="9">
        <f t="shared" si="130"/>
        <v>0</v>
      </c>
      <c r="JZ76" s="19"/>
      <c r="KA76" s="9">
        <f t="shared" si="131"/>
        <v>0</v>
      </c>
      <c r="KB76" s="8"/>
      <c r="KC76" s="9">
        <f t="shared" si="132"/>
        <v>-1730</v>
      </c>
      <c r="KD76" s="9"/>
      <c r="KE76" s="9">
        <f t="shared" si="133"/>
        <v>0</v>
      </c>
      <c r="KF76" s="9"/>
      <c r="KG76" s="9">
        <f t="shared" si="134"/>
        <v>0</v>
      </c>
      <c r="KH76" s="9"/>
      <c r="KI76" s="9">
        <f t="shared" si="135"/>
        <v>0</v>
      </c>
      <c r="KJ76" s="9"/>
      <c r="KK76" s="9">
        <f t="shared" si="136"/>
        <v>0</v>
      </c>
      <c r="KL76" s="9"/>
      <c r="KM76" s="9">
        <f t="shared" si="137"/>
        <v>0</v>
      </c>
      <c r="KN76" s="9"/>
      <c r="KO76" s="9">
        <f t="shared" si="138"/>
        <v>0</v>
      </c>
      <c r="KP76" s="9"/>
      <c r="KQ76" s="72">
        <f t="shared" si="126"/>
        <v>-1730</v>
      </c>
      <c r="KR76" s="9"/>
      <c r="KS76" s="31">
        <v>0</v>
      </c>
      <c r="KT76" s="23"/>
      <c r="KU76" s="23"/>
      <c r="KV76" s="14"/>
    </row>
    <row r="77" spans="1:308" x14ac:dyDescent="0.2">
      <c r="A77" s="74">
        <v>11</v>
      </c>
      <c r="B77" s="40" t="s">
        <v>158</v>
      </c>
      <c r="C77" s="11" t="s">
        <v>110</v>
      </c>
      <c r="E77" s="19"/>
      <c r="F77" s="9">
        <v>0</v>
      </c>
      <c r="G77" s="19"/>
      <c r="H77" s="9">
        <v>0</v>
      </c>
      <c r="I77" s="19"/>
      <c r="J77" s="9">
        <v>0</v>
      </c>
      <c r="K77" s="9"/>
      <c r="L77" s="9">
        <v>0</v>
      </c>
      <c r="M77" s="9"/>
      <c r="N77" s="9">
        <v>0</v>
      </c>
      <c r="O77" s="9"/>
      <c r="P77" s="9">
        <v>0</v>
      </c>
      <c r="Q77" s="9"/>
      <c r="R77" s="9">
        <v>0</v>
      </c>
      <c r="S77" s="9"/>
      <c r="T77" s="9">
        <v>0</v>
      </c>
      <c r="U77" s="9"/>
      <c r="V77" s="9">
        <v>0</v>
      </c>
      <c r="W77" s="9"/>
      <c r="X77" s="9">
        <v>0</v>
      </c>
      <c r="Y77" s="31">
        <f t="shared" si="123"/>
        <v>0</v>
      </c>
      <c r="Z77" s="9">
        <v>0</v>
      </c>
      <c r="AA77" s="19"/>
      <c r="AB77" s="9">
        <v>0</v>
      </c>
      <c r="AC77" s="19"/>
      <c r="AD77" s="9">
        <v>0</v>
      </c>
      <c r="AE77" s="9"/>
      <c r="AF77" s="9">
        <v>0</v>
      </c>
      <c r="AG77" s="9"/>
      <c r="AH77" s="9">
        <v>0</v>
      </c>
      <c r="AI77" s="9"/>
      <c r="AJ77" s="9">
        <v>0</v>
      </c>
      <c r="AK77" s="9"/>
      <c r="AL77" s="9">
        <v>0</v>
      </c>
      <c r="AM77" s="9"/>
      <c r="AN77" s="9">
        <v>0</v>
      </c>
      <c r="AO77" s="9"/>
      <c r="AP77" s="9">
        <v>0</v>
      </c>
      <c r="AQ77" s="9"/>
      <c r="AR77" s="9">
        <v>0</v>
      </c>
      <c r="AS77" s="9"/>
      <c r="AT77" s="9">
        <v>0</v>
      </c>
      <c r="AU77" s="9"/>
      <c r="AV77" s="31">
        <f t="shared" si="114"/>
        <v>0</v>
      </c>
      <c r="AW77" s="9">
        <v>0</v>
      </c>
      <c r="AX77" s="19"/>
      <c r="AY77" s="9">
        <v>0</v>
      </c>
      <c r="AZ77" s="9"/>
      <c r="BA77" s="9">
        <v>0</v>
      </c>
      <c r="BB77" s="9"/>
      <c r="BC77" s="9">
        <v>0</v>
      </c>
      <c r="BD77" s="9"/>
      <c r="BE77" s="9">
        <v>0</v>
      </c>
      <c r="BF77" s="9"/>
      <c r="BG77" s="9">
        <v>0</v>
      </c>
      <c r="BH77" s="9"/>
      <c r="BI77" s="9">
        <v>0</v>
      </c>
      <c r="BJ77" s="9"/>
      <c r="BK77" s="9">
        <v>0</v>
      </c>
      <c r="BL77" s="9"/>
      <c r="BM77" s="9">
        <v>0</v>
      </c>
      <c r="BN77" s="9"/>
      <c r="BO77" s="9">
        <v>0</v>
      </c>
      <c r="BP77" s="19"/>
      <c r="BQ77" s="31">
        <f t="shared" si="124"/>
        <v>0</v>
      </c>
      <c r="BR77" s="9">
        <v>0</v>
      </c>
      <c r="BS77" s="19"/>
      <c r="BT77" s="9">
        <v>0</v>
      </c>
      <c r="BU77" s="9"/>
      <c r="BV77" s="9">
        <v>-179.38</v>
      </c>
      <c r="BW77" s="9"/>
      <c r="BX77" s="9">
        <v>0</v>
      </c>
      <c r="BY77" s="9"/>
      <c r="BZ77" s="9">
        <v>0</v>
      </c>
      <c r="CA77" s="9"/>
      <c r="CB77" s="9">
        <v>0</v>
      </c>
      <c r="CC77" s="9"/>
      <c r="CD77" s="9">
        <v>0</v>
      </c>
      <c r="CE77" s="9"/>
      <c r="CF77" s="9">
        <v>0</v>
      </c>
      <c r="CG77" s="9"/>
      <c r="CH77" s="9">
        <v>0</v>
      </c>
      <c r="CI77" s="9"/>
      <c r="CJ77" s="9">
        <v>0</v>
      </c>
      <c r="CK77" s="19"/>
      <c r="CL77" s="31">
        <f t="shared" si="115"/>
        <v>-179.38</v>
      </c>
      <c r="CM77" s="9">
        <v>0</v>
      </c>
      <c r="CN77" s="19"/>
      <c r="CO77" s="9">
        <v>0</v>
      </c>
      <c r="CP77" s="9"/>
      <c r="CQ77" s="9">
        <v>0</v>
      </c>
      <c r="CR77" s="9"/>
      <c r="CS77" s="9">
        <v>0</v>
      </c>
      <c r="CT77" s="9"/>
      <c r="CU77" s="9">
        <v>0</v>
      </c>
      <c r="CV77" s="9"/>
      <c r="CW77" s="9">
        <v>0</v>
      </c>
      <c r="CX77" s="9"/>
      <c r="CY77" s="9">
        <v>0</v>
      </c>
      <c r="CZ77" s="9"/>
      <c r="DA77" s="9">
        <v>0</v>
      </c>
      <c r="DB77" s="9"/>
      <c r="DC77" s="9">
        <v>0</v>
      </c>
      <c r="DD77" s="9"/>
      <c r="DE77" s="9">
        <v>0</v>
      </c>
      <c r="DF77" s="19"/>
      <c r="DG77" s="31">
        <f t="shared" si="116"/>
        <v>0</v>
      </c>
      <c r="DH77" s="9">
        <v>0</v>
      </c>
      <c r="DI77" s="19"/>
      <c r="DJ77" s="9">
        <v>0</v>
      </c>
      <c r="DK77" s="9"/>
      <c r="DL77" s="9">
        <v>0</v>
      </c>
      <c r="DM77" s="9"/>
      <c r="DN77" s="9">
        <v>0</v>
      </c>
      <c r="DO77" s="9"/>
      <c r="DP77" s="9">
        <v>0</v>
      </c>
      <c r="DQ77" s="9"/>
      <c r="DR77" s="9">
        <v>0</v>
      </c>
      <c r="DS77" s="9"/>
      <c r="DT77" s="9">
        <v>0</v>
      </c>
      <c r="DU77" s="9"/>
      <c r="DV77" s="9">
        <v>0</v>
      </c>
      <c r="DW77" s="9"/>
      <c r="DX77" s="9">
        <v>0</v>
      </c>
      <c r="DY77" s="19"/>
      <c r="DZ77" s="9">
        <v>0</v>
      </c>
      <c r="EA77" s="9"/>
      <c r="EB77" s="9">
        <v>0</v>
      </c>
      <c r="EC77" s="9"/>
      <c r="ED77" s="31">
        <f t="shared" si="117"/>
        <v>0</v>
      </c>
      <c r="EE77" s="9">
        <v>0</v>
      </c>
      <c r="EF77" s="19"/>
      <c r="EG77" s="9">
        <v>0</v>
      </c>
      <c r="EH77" s="9"/>
      <c r="EI77" s="9">
        <v>0</v>
      </c>
      <c r="EJ77" s="9"/>
      <c r="EK77" s="9">
        <v>0</v>
      </c>
      <c r="EL77" s="9"/>
      <c r="EM77" s="9">
        <v>0</v>
      </c>
      <c r="EN77" s="9"/>
      <c r="EO77" s="9">
        <v>0</v>
      </c>
      <c r="EP77" s="9"/>
      <c r="EQ77" s="9">
        <v>0</v>
      </c>
      <c r="ER77" s="9"/>
      <c r="ES77" s="9">
        <v>0</v>
      </c>
      <c r="ET77" s="9"/>
      <c r="EU77" s="9">
        <v>0</v>
      </c>
      <c r="EV77" s="9"/>
      <c r="EW77" s="9">
        <v>0</v>
      </c>
      <c r="EX77" s="9"/>
      <c r="EY77" s="9">
        <v>0</v>
      </c>
      <c r="EZ77" s="31">
        <f t="shared" si="118"/>
        <v>0</v>
      </c>
      <c r="FA77" s="9">
        <v>0</v>
      </c>
      <c r="FB77" s="19"/>
      <c r="FC77" s="9">
        <v>0</v>
      </c>
      <c r="FD77" s="19"/>
      <c r="FE77" s="9">
        <v>-111.4</v>
      </c>
      <c r="FF77" s="9"/>
      <c r="FG77" s="9">
        <v>0</v>
      </c>
      <c r="FH77" s="9"/>
      <c r="FI77" s="9">
        <v>0</v>
      </c>
      <c r="FJ77" s="9"/>
      <c r="FK77" s="9">
        <v>0</v>
      </c>
      <c r="FL77" s="9"/>
      <c r="FM77" s="9">
        <v>0</v>
      </c>
      <c r="FN77" s="9"/>
      <c r="FO77" s="9">
        <v>0</v>
      </c>
      <c r="FP77" s="9"/>
      <c r="FQ77" s="9">
        <v>0</v>
      </c>
      <c r="FR77" s="9"/>
      <c r="FS77" s="9">
        <v>0</v>
      </c>
      <c r="FT77" s="9"/>
      <c r="FU77" s="9">
        <v>0</v>
      </c>
      <c r="FV77" s="31">
        <f t="shared" si="119"/>
        <v>-111.4</v>
      </c>
      <c r="FW77" s="9">
        <v>0</v>
      </c>
      <c r="FX77" s="19"/>
      <c r="FY77" s="9">
        <v>0</v>
      </c>
      <c r="FZ77" s="9"/>
      <c r="GA77" s="9">
        <v>0</v>
      </c>
      <c r="GB77" s="9"/>
      <c r="GC77" s="9">
        <v>0</v>
      </c>
      <c r="GD77" s="9"/>
      <c r="GE77" s="9">
        <v>0</v>
      </c>
      <c r="GF77" s="9"/>
      <c r="GG77" s="9">
        <v>0</v>
      </c>
      <c r="GH77" s="9"/>
      <c r="GI77" s="9">
        <v>0</v>
      </c>
      <c r="GJ77" s="9"/>
      <c r="GK77" s="9">
        <v>0</v>
      </c>
      <c r="GL77" s="9"/>
      <c r="GM77" s="9">
        <v>0</v>
      </c>
      <c r="GN77" s="9"/>
      <c r="GO77" s="9">
        <v>0</v>
      </c>
      <c r="GP77" s="9"/>
      <c r="GQ77" s="9">
        <v>0</v>
      </c>
      <c r="GR77" s="19"/>
      <c r="GS77" s="31">
        <f t="shared" si="120"/>
        <v>0</v>
      </c>
      <c r="GT77" s="9">
        <v>0</v>
      </c>
      <c r="GU77" s="19"/>
      <c r="GV77" s="9">
        <v>0</v>
      </c>
      <c r="GW77" s="19"/>
      <c r="GX77" s="9">
        <v>0</v>
      </c>
      <c r="GY77" s="9"/>
      <c r="GZ77" s="9">
        <v>0</v>
      </c>
      <c r="HA77" s="9"/>
      <c r="HB77" s="9">
        <v>0</v>
      </c>
      <c r="HC77" s="9"/>
      <c r="HD77" s="9">
        <v>0</v>
      </c>
      <c r="HE77" s="9"/>
      <c r="HF77" s="9">
        <v>0</v>
      </c>
      <c r="HG77" s="9"/>
      <c r="HH77" s="9">
        <v>0</v>
      </c>
      <c r="HI77" s="9"/>
      <c r="HJ77" s="9">
        <v>0</v>
      </c>
      <c r="HK77" s="9"/>
      <c r="HL77" s="9">
        <v>0</v>
      </c>
      <c r="HM77" s="9"/>
      <c r="HN77" s="9">
        <v>0</v>
      </c>
      <c r="HO77" s="19"/>
      <c r="HP77" s="31">
        <f t="shared" si="121"/>
        <v>0</v>
      </c>
      <c r="HQ77" s="9">
        <v>0</v>
      </c>
      <c r="HR77" s="19"/>
      <c r="HS77" s="9">
        <v>0</v>
      </c>
      <c r="HT77" s="19"/>
      <c r="HU77" s="9">
        <v>-63.89</v>
      </c>
      <c r="HV77" s="9"/>
      <c r="HW77" s="9">
        <v>0</v>
      </c>
      <c r="HX77" s="9"/>
      <c r="HY77" s="9">
        <v>0</v>
      </c>
      <c r="HZ77" s="9"/>
      <c r="IA77" s="9">
        <v>0</v>
      </c>
      <c r="IB77" s="9"/>
      <c r="IC77" s="9">
        <v>0</v>
      </c>
      <c r="ID77" s="9"/>
      <c r="IE77" s="9">
        <v>0</v>
      </c>
      <c r="IF77" s="9"/>
      <c r="IG77" s="9">
        <v>0</v>
      </c>
      <c r="IH77" s="9"/>
      <c r="II77" s="9">
        <v>0</v>
      </c>
      <c r="IJ77" s="9"/>
      <c r="IK77" s="9">
        <v>0</v>
      </c>
      <c r="IL77" s="9"/>
      <c r="IM77" s="9">
        <v>0</v>
      </c>
      <c r="IN77" s="9"/>
      <c r="IO77" s="31">
        <f t="shared" si="122"/>
        <v>-63.89</v>
      </c>
      <c r="IP77" s="9">
        <v>0</v>
      </c>
      <c r="IQ77" s="19"/>
      <c r="IR77" s="9">
        <v>0</v>
      </c>
      <c r="IS77" s="19"/>
      <c r="IT77" s="9">
        <v>0</v>
      </c>
      <c r="IU77" s="9"/>
      <c r="IV77" s="9">
        <v>0</v>
      </c>
      <c r="IW77" s="9"/>
      <c r="IX77" s="9">
        <v>0</v>
      </c>
      <c r="IY77" s="9"/>
      <c r="IZ77" s="9">
        <v>0</v>
      </c>
      <c r="JA77" s="9"/>
      <c r="JB77" s="9">
        <v>0</v>
      </c>
      <c r="JC77" s="9"/>
      <c r="JD77" s="9">
        <v>0</v>
      </c>
      <c r="JE77" s="9"/>
      <c r="JF77" s="9">
        <v>0</v>
      </c>
      <c r="JG77" s="9"/>
      <c r="JH77" s="9">
        <v>0</v>
      </c>
      <c r="JI77" s="9"/>
      <c r="JJ77" s="9">
        <v>0</v>
      </c>
      <c r="JK77" s="9"/>
      <c r="JL77" s="9">
        <v>0</v>
      </c>
      <c r="JM77" s="9"/>
      <c r="JN77" s="31">
        <f t="shared" si="125"/>
        <v>0</v>
      </c>
      <c r="JO77" s="9">
        <v>0</v>
      </c>
      <c r="JP77" s="9"/>
      <c r="JQ77" s="9">
        <f t="shared" si="127"/>
        <v>0</v>
      </c>
      <c r="JR77" s="9"/>
      <c r="JS77" s="9">
        <f t="shared" si="128"/>
        <v>0</v>
      </c>
      <c r="JT77" s="9"/>
      <c r="JU77" s="9">
        <f t="shared" si="129"/>
        <v>0</v>
      </c>
      <c r="JV77" s="9"/>
      <c r="JW77" s="72">
        <f t="shared" ref="JW77:JW140" si="139">SUM(JO77:JV77)</f>
        <v>0</v>
      </c>
      <c r="JX77" s="9"/>
      <c r="JY77" s="9">
        <f t="shared" si="130"/>
        <v>0</v>
      </c>
      <c r="JZ77" s="19"/>
      <c r="KA77" s="9">
        <f t="shared" si="131"/>
        <v>0</v>
      </c>
      <c r="KB77" s="8"/>
      <c r="KC77" s="9">
        <f t="shared" si="132"/>
        <v>-354.66999999999996</v>
      </c>
      <c r="KD77" s="9"/>
      <c r="KE77" s="9">
        <f t="shared" si="133"/>
        <v>0</v>
      </c>
      <c r="KF77" s="9"/>
      <c r="KG77" s="9">
        <f t="shared" si="134"/>
        <v>0</v>
      </c>
      <c r="KH77" s="9"/>
      <c r="KI77" s="9">
        <f t="shared" si="135"/>
        <v>0</v>
      </c>
      <c r="KJ77" s="9"/>
      <c r="KK77" s="9">
        <f t="shared" si="136"/>
        <v>0</v>
      </c>
      <c r="KL77" s="9"/>
      <c r="KM77" s="9">
        <f t="shared" si="137"/>
        <v>0</v>
      </c>
      <c r="KN77" s="9"/>
      <c r="KO77" s="9">
        <f t="shared" si="138"/>
        <v>0</v>
      </c>
      <c r="KP77" s="9"/>
      <c r="KQ77" s="72">
        <f t="shared" si="126"/>
        <v>-354.66999999999996</v>
      </c>
      <c r="KR77" s="9"/>
      <c r="KS77" s="31">
        <v>-4408.3200000000006</v>
      </c>
      <c r="KT77" s="23"/>
      <c r="KU77" s="23"/>
      <c r="KV77" s="14"/>
    </row>
    <row r="78" spans="1:308" x14ac:dyDescent="0.2">
      <c r="A78" s="74">
        <v>11</v>
      </c>
      <c r="B78" s="40" t="s">
        <v>159</v>
      </c>
      <c r="C78" s="11" t="s">
        <v>112</v>
      </c>
      <c r="E78" s="19"/>
      <c r="F78" s="9">
        <v>0</v>
      </c>
      <c r="G78" s="19"/>
      <c r="H78" s="9">
        <v>0</v>
      </c>
      <c r="I78" s="19"/>
      <c r="J78" s="9">
        <v>0</v>
      </c>
      <c r="K78" s="9"/>
      <c r="L78" s="9">
        <v>0</v>
      </c>
      <c r="M78" s="9"/>
      <c r="N78" s="9">
        <v>0</v>
      </c>
      <c r="O78" s="9"/>
      <c r="P78" s="9">
        <v>0</v>
      </c>
      <c r="Q78" s="9"/>
      <c r="R78" s="9">
        <v>0</v>
      </c>
      <c r="S78" s="9"/>
      <c r="T78" s="9">
        <v>0</v>
      </c>
      <c r="U78" s="9"/>
      <c r="V78" s="9">
        <v>0</v>
      </c>
      <c r="W78" s="9"/>
      <c r="X78" s="9">
        <v>0</v>
      </c>
      <c r="Y78" s="31">
        <f t="shared" si="123"/>
        <v>0</v>
      </c>
      <c r="Z78" s="9">
        <v>0</v>
      </c>
      <c r="AA78" s="19"/>
      <c r="AB78" s="9">
        <v>0</v>
      </c>
      <c r="AC78" s="19"/>
      <c r="AD78" s="9">
        <v>0</v>
      </c>
      <c r="AE78" s="9"/>
      <c r="AF78" s="9">
        <v>0</v>
      </c>
      <c r="AG78" s="9"/>
      <c r="AH78" s="9">
        <v>0</v>
      </c>
      <c r="AI78" s="9"/>
      <c r="AJ78" s="9">
        <v>0</v>
      </c>
      <c r="AK78" s="9"/>
      <c r="AL78" s="9">
        <v>0</v>
      </c>
      <c r="AM78" s="9"/>
      <c r="AN78" s="9">
        <v>0</v>
      </c>
      <c r="AO78" s="9"/>
      <c r="AP78" s="9">
        <v>0</v>
      </c>
      <c r="AQ78" s="9"/>
      <c r="AR78" s="9">
        <v>0</v>
      </c>
      <c r="AS78" s="9"/>
      <c r="AT78" s="9">
        <v>0</v>
      </c>
      <c r="AU78" s="9"/>
      <c r="AV78" s="31">
        <f t="shared" si="114"/>
        <v>0</v>
      </c>
      <c r="AW78" s="9">
        <v>0</v>
      </c>
      <c r="AX78" s="19"/>
      <c r="AY78" s="9">
        <v>0</v>
      </c>
      <c r="AZ78" s="9"/>
      <c r="BA78" s="9">
        <v>0</v>
      </c>
      <c r="BB78" s="9"/>
      <c r="BC78" s="9">
        <v>0</v>
      </c>
      <c r="BD78" s="9"/>
      <c r="BE78" s="9">
        <v>0</v>
      </c>
      <c r="BF78" s="9"/>
      <c r="BG78" s="9">
        <v>0</v>
      </c>
      <c r="BH78" s="9"/>
      <c r="BI78" s="9">
        <v>0</v>
      </c>
      <c r="BJ78" s="9"/>
      <c r="BK78" s="9">
        <v>0</v>
      </c>
      <c r="BL78" s="9"/>
      <c r="BM78" s="9">
        <v>0</v>
      </c>
      <c r="BN78" s="9"/>
      <c r="BO78" s="9">
        <v>0</v>
      </c>
      <c r="BP78" s="19"/>
      <c r="BQ78" s="31">
        <f t="shared" si="124"/>
        <v>0</v>
      </c>
      <c r="BR78" s="9">
        <v>0</v>
      </c>
      <c r="BS78" s="19"/>
      <c r="BT78" s="9">
        <v>0</v>
      </c>
      <c r="BU78" s="9"/>
      <c r="BV78" s="9">
        <v>0</v>
      </c>
      <c r="BW78" s="9"/>
      <c r="BX78" s="9">
        <v>0</v>
      </c>
      <c r="BY78" s="9"/>
      <c r="BZ78" s="9">
        <v>0</v>
      </c>
      <c r="CA78" s="9"/>
      <c r="CB78" s="9">
        <v>0</v>
      </c>
      <c r="CC78" s="9"/>
      <c r="CD78" s="9">
        <v>0</v>
      </c>
      <c r="CE78" s="9"/>
      <c r="CF78" s="9">
        <v>0</v>
      </c>
      <c r="CG78" s="9"/>
      <c r="CH78" s="9">
        <v>0</v>
      </c>
      <c r="CI78" s="9"/>
      <c r="CJ78" s="9">
        <v>0</v>
      </c>
      <c r="CK78" s="19"/>
      <c r="CL78" s="31">
        <f t="shared" si="115"/>
        <v>0</v>
      </c>
      <c r="CM78" s="9">
        <v>0</v>
      </c>
      <c r="CN78" s="19"/>
      <c r="CO78" s="9">
        <v>0</v>
      </c>
      <c r="CP78" s="9"/>
      <c r="CQ78" s="9">
        <v>0</v>
      </c>
      <c r="CR78" s="9"/>
      <c r="CS78" s="9">
        <v>0</v>
      </c>
      <c r="CT78" s="9"/>
      <c r="CU78" s="9">
        <v>0</v>
      </c>
      <c r="CV78" s="9"/>
      <c r="CW78" s="9">
        <v>0</v>
      </c>
      <c r="CX78" s="9"/>
      <c r="CY78" s="9">
        <v>0</v>
      </c>
      <c r="CZ78" s="9"/>
      <c r="DA78" s="9">
        <v>0</v>
      </c>
      <c r="DB78" s="9"/>
      <c r="DC78" s="9">
        <v>0</v>
      </c>
      <c r="DD78" s="9"/>
      <c r="DE78" s="9">
        <v>0</v>
      </c>
      <c r="DF78" s="19"/>
      <c r="DG78" s="31">
        <f t="shared" si="116"/>
        <v>0</v>
      </c>
      <c r="DH78" s="9">
        <v>0</v>
      </c>
      <c r="DI78" s="19"/>
      <c r="DJ78" s="9">
        <v>0</v>
      </c>
      <c r="DK78" s="9"/>
      <c r="DL78" s="9">
        <v>0</v>
      </c>
      <c r="DM78" s="9"/>
      <c r="DN78" s="9">
        <v>0</v>
      </c>
      <c r="DO78" s="9"/>
      <c r="DP78" s="9">
        <v>0</v>
      </c>
      <c r="DQ78" s="9"/>
      <c r="DR78" s="9">
        <v>0</v>
      </c>
      <c r="DS78" s="9"/>
      <c r="DT78" s="9">
        <v>0</v>
      </c>
      <c r="DU78" s="9"/>
      <c r="DV78" s="9">
        <v>0</v>
      </c>
      <c r="DW78" s="9"/>
      <c r="DX78" s="9">
        <v>0</v>
      </c>
      <c r="DY78" s="19"/>
      <c r="DZ78" s="9">
        <v>0</v>
      </c>
      <c r="EA78" s="9"/>
      <c r="EB78" s="9">
        <v>0</v>
      </c>
      <c r="EC78" s="9"/>
      <c r="ED78" s="31">
        <f t="shared" si="117"/>
        <v>0</v>
      </c>
      <c r="EE78" s="9">
        <v>0</v>
      </c>
      <c r="EF78" s="19"/>
      <c r="EG78" s="9">
        <v>0</v>
      </c>
      <c r="EH78" s="9"/>
      <c r="EI78" s="9">
        <v>0</v>
      </c>
      <c r="EJ78" s="9"/>
      <c r="EK78" s="9">
        <v>0</v>
      </c>
      <c r="EL78" s="9"/>
      <c r="EM78" s="9">
        <v>0</v>
      </c>
      <c r="EN78" s="9"/>
      <c r="EO78" s="9">
        <v>0</v>
      </c>
      <c r="EP78" s="9"/>
      <c r="EQ78" s="9">
        <v>0</v>
      </c>
      <c r="ER78" s="9"/>
      <c r="ES78" s="9">
        <v>0</v>
      </c>
      <c r="ET78" s="9"/>
      <c r="EU78" s="9">
        <v>0</v>
      </c>
      <c r="EV78" s="9"/>
      <c r="EW78" s="9">
        <v>0</v>
      </c>
      <c r="EX78" s="9"/>
      <c r="EY78" s="9">
        <v>0</v>
      </c>
      <c r="EZ78" s="31">
        <f t="shared" si="118"/>
        <v>0</v>
      </c>
      <c r="FA78" s="9">
        <v>0</v>
      </c>
      <c r="FB78" s="19"/>
      <c r="FC78" s="9">
        <v>0</v>
      </c>
      <c r="FD78" s="19"/>
      <c r="FE78" s="9">
        <v>0</v>
      </c>
      <c r="FF78" s="9"/>
      <c r="FG78" s="9">
        <v>0</v>
      </c>
      <c r="FH78" s="9"/>
      <c r="FI78" s="9">
        <v>0</v>
      </c>
      <c r="FJ78" s="9"/>
      <c r="FK78" s="9">
        <v>0</v>
      </c>
      <c r="FL78" s="9"/>
      <c r="FM78" s="9">
        <v>0</v>
      </c>
      <c r="FN78" s="9"/>
      <c r="FO78" s="9">
        <v>0</v>
      </c>
      <c r="FP78" s="9"/>
      <c r="FQ78" s="9">
        <v>0</v>
      </c>
      <c r="FR78" s="9"/>
      <c r="FS78" s="9">
        <v>0</v>
      </c>
      <c r="FT78" s="9"/>
      <c r="FU78" s="9">
        <v>0</v>
      </c>
      <c r="FV78" s="31">
        <f t="shared" si="119"/>
        <v>0</v>
      </c>
      <c r="FW78" s="9">
        <v>0</v>
      </c>
      <c r="FX78" s="19"/>
      <c r="FY78" s="9">
        <v>0</v>
      </c>
      <c r="FZ78" s="9"/>
      <c r="GA78" s="9">
        <v>-5000</v>
      </c>
      <c r="GB78" s="9"/>
      <c r="GC78" s="9">
        <v>0</v>
      </c>
      <c r="GD78" s="9"/>
      <c r="GE78" s="9">
        <v>0</v>
      </c>
      <c r="GF78" s="9"/>
      <c r="GG78" s="9">
        <v>0</v>
      </c>
      <c r="GH78" s="9"/>
      <c r="GI78" s="9">
        <v>0</v>
      </c>
      <c r="GJ78" s="9"/>
      <c r="GK78" s="9">
        <v>0</v>
      </c>
      <c r="GL78" s="9"/>
      <c r="GM78" s="9">
        <v>0</v>
      </c>
      <c r="GN78" s="9"/>
      <c r="GO78" s="9">
        <v>0</v>
      </c>
      <c r="GP78" s="9"/>
      <c r="GQ78" s="9">
        <v>0</v>
      </c>
      <c r="GR78" s="19"/>
      <c r="GS78" s="31">
        <f t="shared" si="120"/>
        <v>-5000</v>
      </c>
      <c r="GT78" s="9">
        <v>0</v>
      </c>
      <c r="GU78" s="19"/>
      <c r="GV78" s="9">
        <v>0</v>
      </c>
      <c r="GW78" s="19"/>
      <c r="GX78" s="9">
        <v>0</v>
      </c>
      <c r="GY78" s="9"/>
      <c r="GZ78" s="9">
        <v>0</v>
      </c>
      <c r="HA78" s="9"/>
      <c r="HB78" s="9">
        <v>0</v>
      </c>
      <c r="HC78" s="9"/>
      <c r="HD78" s="9">
        <v>0</v>
      </c>
      <c r="HE78" s="9"/>
      <c r="HF78" s="9">
        <v>0</v>
      </c>
      <c r="HG78" s="9"/>
      <c r="HH78" s="9">
        <v>0</v>
      </c>
      <c r="HI78" s="9"/>
      <c r="HJ78" s="9">
        <v>0</v>
      </c>
      <c r="HK78" s="9"/>
      <c r="HL78" s="9">
        <v>0</v>
      </c>
      <c r="HM78" s="9"/>
      <c r="HN78" s="9">
        <v>0</v>
      </c>
      <c r="HO78" s="19"/>
      <c r="HP78" s="31">
        <f t="shared" si="121"/>
        <v>0</v>
      </c>
      <c r="HQ78" s="9">
        <v>0</v>
      </c>
      <c r="HR78" s="19"/>
      <c r="HS78" s="9">
        <v>0</v>
      </c>
      <c r="HT78" s="19"/>
      <c r="HU78" s="9">
        <v>-378.12</v>
      </c>
      <c r="HV78" s="9"/>
      <c r="HW78" s="9">
        <v>0</v>
      </c>
      <c r="HX78" s="9"/>
      <c r="HY78" s="9">
        <v>0</v>
      </c>
      <c r="HZ78" s="9"/>
      <c r="IA78" s="9">
        <v>0</v>
      </c>
      <c r="IB78" s="9"/>
      <c r="IC78" s="9">
        <v>0</v>
      </c>
      <c r="ID78" s="9"/>
      <c r="IE78" s="9">
        <v>0</v>
      </c>
      <c r="IF78" s="9"/>
      <c r="IG78" s="9">
        <v>0</v>
      </c>
      <c r="IH78" s="9"/>
      <c r="II78" s="9">
        <v>0</v>
      </c>
      <c r="IJ78" s="9"/>
      <c r="IK78" s="9">
        <v>0</v>
      </c>
      <c r="IL78" s="9"/>
      <c r="IM78" s="9">
        <v>0</v>
      </c>
      <c r="IN78" s="9"/>
      <c r="IO78" s="31">
        <f t="shared" si="122"/>
        <v>-378.12</v>
      </c>
      <c r="IP78" s="9">
        <v>0</v>
      </c>
      <c r="IQ78" s="19"/>
      <c r="IR78" s="9">
        <v>0</v>
      </c>
      <c r="IS78" s="19"/>
      <c r="IT78" s="9">
        <v>-5800</v>
      </c>
      <c r="IU78" s="9"/>
      <c r="IV78" s="9">
        <v>0</v>
      </c>
      <c r="IW78" s="9"/>
      <c r="IX78" s="9">
        <v>0</v>
      </c>
      <c r="IY78" s="9"/>
      <c r="IZ78" s="9">
        <v>0</v>
      </c>
      <c r="JA78" s="9"/>
      <c r="JB78" s="9">
        <v>0</v>
      </c>
      <c r="JC78" s="9"/>
      <c r="JD78" s="9">
        <v>-5241.3999999999996</v>
      </c>
      <c r="JE78" s="9"/>
      <c r="JF78" s="9">
        <v>0</v>
      </c>
      <c r="JG78" s="9"/>
      <c r="JH78" s="9">
        <v>0</v>
      </c>
      <c r="JI78" s="9"/>
      <c r="JJ78" s="9">
        <v>0</v>
      </c>
      <c r="JK78" s="9"/>
      <c r="JL78" s="9">
        <v>0</v>
      </c>
      <c r="JM78" s="9"/>
      <c r="JN78" s="31">
        <f t="shared" si="125"/>
        <v>-11041.4</v>
      </c>
      <c r="JO78" s="9">
        <v>0</v>
      </c>
      <c r="JP78" s="9"/>
      <c r="JQ78" s="9">
        <f t="shared" si="127"/>
        <v>0</v>
      </c>
      <c r="JR78" s="9"/>
      <c r="JS78" s="9">
        <f t="shared" si="128"/>
        <v>0</v>
      </c>
      <c r="JT78" s="9"/>
      <c r="JU78" s="9">
        <f t="shared" si="129"/>
        <v>0</v>
      </c>
      <c r="JV78" s="9"/>
      <c r="JW78" s="72">
        <f t="shared" si="139"/>
        <v>0</v>
      </c>
      <c r="JX78" s="9"/>
      <c r="JY78" s="9">
        <f t="shared" si="130"/>
        <v>0</v>
      </c>
      <c r="JZ78" s="19"/>
      <c r="KA78" s="9">
        <f t="shared" si="131"/>
        <v>0</v>
      </c>
      <c r="KB78" s="8"/>
      <c r="KC78" s="9">
        <f t="shared" si="132"/>
        <v>-11178.12</v>
      </c>
      <c r="KD78" s="9"/>
      <c r="KE78" s="9">
        <f t="shared" si="133"/>
        <v>0</v>
      </c>
      <c r="KF78" s="9"/>
      <c r="KG78" s="9">
        <f t="shared" si="134"/>
        <v>0</v>
      </c>
      <c r="KH78" s="9"/>
      <c r="KI78" s="9">
        <f t="shared" si="135"/>
        <v>-5241.3999999999996</v>
      </c>
      <c r="KJ78" s="9"/>
      <c r="KK78" s="9">
        <f t="shared" si="136"/>
        <v>0</v>
      </c>
      <c r="KL78" s="9"/>
      <c r="KM78" s="9">
        <f t="shared" si="137"/>
        <v>0</v>
      </c>
      <c r="KN78" s="9"/>
      <c r="KO78" s="9">
        <f t="shared" si="138"/>
        <v>0</v>
      </c>
      <c r="KP78" s="9"/>
      <c r="KQ78" s="72">
        <f t="shared" si="126"/>
        <v>-16419.52</v>
      </c>
      <c r="KR78" s="9"/>
      <c r="KS78" s="31">
        <v>-18146.48</v>
      </c>
      <c r="KT78" s="23"/>
      <c r="KU78" s="23"/>
      <c r="KV78" s="14"/>
    </row>
    <row r="79" spans="1:308" x14ac:dyDescent="0.2">
      <c r="A79" s="74">
        <v>11</v>
      </c>
      <c r="B79" s="40" t="s">
        <v>160</v>
      </c>
      <c r="C79" s="11" t="s">
        <v>114</v>
      </c>
      <c r="E79" s="19"/>
      <c r="F79" s="9">
        <v>0</v>
      </c>
      <c r="G79" s="19"/>
      <c r="H79" s="9">
        <v>0</v>
      </c>
      <c r="I79" s="19"/>
      <c r="J79" s="9">
        <v>0</v>
      </c>
      <c r="K79" s="9"/>
      <c r="L79" s="9">
        <v>0</v>
      </c>
      <c r="M79" s="9"/>
      <c r="N79" s="9">
        <v>0</v>
      </c>
      <c r="O79" s="9"/>
      <c r="P79" s="9">
        <v>0</v>
      </c>
      <c r="Q79" s="9"/>
      <c r="R79" s="9">
        <v>0</v>
      </c>
      <c r="S79" s="9"/>
      <c r="T79" s="9">
        <v>0</v>
      </c>
      <c r="U79" s="9"/>
      <c r="V79" s="9">
        <v>0</v>
      </c>
      <c r="W79" s="9"/>
      <c r="X79" s="9">
        <v>0</v>
      </c>
      <c r="Y79" s="31">
        <f t="shared" si="123"/>
        <v>0</v>
      </c>
      <c r="Z79" s="9">
        <v>0</v>
      </c>
      <c r="AA79" s="19"/>
      <c r="AB79" s="9">
        <v>0</v>
      </c>
      <c r="AC79" s="19"/>
      <c r="AD79" s="9">
        <v>0</v>
      </c>
      <c r="AE79" s="9"/>
      <c r="AF79" s="9">
        <v>0</v>
      </c>
      <c r="AG79" s="9"/>
      <c r="AH79" s="9">
        <v>0</v>
      </c>
      <c r="AI79" s="9"/>
      <c r="AJ79" s="9">
        <v>0</v>
      </c>
      <c r="AK79" s="9"/>
      <c r="AL79" s="9">
        <v>0</v>
      </c>
      <c r="AM79" s="9"/>
      <c r="AN79" s="9">
        <v>0</v>
      </c>
      <c r="AO79" s="9"/>
      <c r="AP79" s="9">
        <v>0</v>
      </c>
      <c r="AQ79" s="9"/>
      <c r="AR79" s="9">
        <v>0</v>
      </c>
      <c r="AS79" s="9"/>
      <c r="AT79" s="9">
        <v>0</v>
      </c>
      <c r="AU79" s="9"/>
      <c r="AV79" s="31">
        <f t="shared" si="114"/>
        <v>0</v>
      </c>
      <c r="AW79" s="9">
        <v>0</v>
      </c>
      <c r="AX79" s="19"/>
      <c r="AY79" s="9">
        <v>0</v>
      </c>
      <c r="AZ79" s="9"/>
      <c r="BA79" s="9">
        <v>0</v>
      </c>
      <c r="BB79" s="9"/>
      <c r="BC79" s="9">
        <v>-2500</v>
      </c>
      <c r="BD79" s="9"/>
      <c r="BE79" s="9">
        <v>0</v>
      </c>
      <c r="BF79" s="9"/>
      <c r="BG79" s="9">
        <v>0</v>
      </c>
      <c r="BH79" s="9"/>
      <c r="BI79" s="9">
        <v>0</v>
      </c>
      <c r="BJ79" s="9"/>
      <c r="BK79" s="9">
        <v>0</v>
      </c>
      <c r="BL79" s="9"/>
      <c r="BM79" s="9">
        <v>0</v>
      </c>
      <c r="BN79" s="9"/>
      <c r="BO79" s="9">
        <v>0</v>
      </c>
      <c r="BP79" s="19"/>
      <c r="BQ79" s="31">
        <f t="shared" si="124"/>
        <v>-2500</v>
      </c>
      <c r="BR79" s="9">
        <v>0</v>
      </c>
      <c r="BS79" s="19"/>
      <c r="BT79" s="9">
        <v>0</v>
      </c>
      <c r="BU79" s="9"/>
      <c r="BV79" s="9">
        <v>0</v>
      </c>
      <c r="BW79" s="9"/>
      <c r="BX79" s="9">
        <v>0</v>
      </c>
      <c r="BY79" s="9"/>
      <c r="BZ79" s="9">
        <v>0</v>
      </c>
      <c r="CA79" s="9"/>
      <c r="CB79" s="9">
        <v>0</v>
      </c>
      <c r="CC79" s="9"/>
      <c r="CD79" s="9">
        <v>0</v>
      </c>
      <c r="CE79" s="9"/>
      <c r="CF79" s="9">
        <v>0</v>
      </c>
      <c r="CG79" s="9"/>
      <c r="CH79" s="9">
        <v>0</v>
      </c>
      <c r="CI79" s="9"/>
      <c r="CJ79" s="9">
        <v>0</v>
      </c>
      <c r="CK79" s="19"/>
      <c r="CL79" s="31">
        <f t="shared" si="115"/>
        <v>0</v>
      </c>
      <c r="CM79" s="9">
        <v>0</v>
      </c>
      <c r="CN79" s="19"/>
      <c r="CO79" s="9">
        <v>0</v>
      </c>
      <c r="CP79" s="9"/>
      <c r="CQ79" s="9">
        <v>0</v>
      </c>
      <c r="CR79" s="9"/>
      <c r="CS79" s="9">
        <v>0</v>
      </c>
      <c r="CT79" s="9"/>
      <c r="CU79" s="9">
        <v>0</v>
      </c>
      <c r="CV79" s="9"/>
      <c r="CW79" s="9">
        <v>0</v>
      </c>
      <c r="CX79" s="9"/>
      <c r="CY79" s="9">
        <v>0</v>
      </c>
      <c r="CZ79" s="9"/>
      <c r="DA79" s="9">
        <v>0</v>
      </c>
      <c r="DB79" s="9"/>
      <c r="DC79" s="9">
        <v>0</v>
      </c>
      <c r="DD79" s="9"/>
      <c r="DE79" s="9">
        <v>0</v>
      </c>
      <c r="DF79" s="19"/>
      <c r="DG79" s="31">
        <f t="shared" si="116"/>
        <v>0</v>
      </c>
      <c r="DH79" s="9">
        <v>0</v>
      </c>
      <c r="DI79" s="19"/>
      <c r="DJ79" s="9">
        <v>0</v>
      </c>
      <c r="DK79" s="9"/>
      <c r="DL79" s="9">
        <v>0</v>
      </c>
      <c r="DM79" s="9"/>
      <c r="DN79" s="9">
        <v>0</v>
      </c>
      <c r="DO79" s="9"/>
      <c r="DP79" s="9">
        <v>0</v>
      </c>
      <c r="DQ79" s="9"/>
      <c r="DR79" s="9">
        <v>0</v>
      </c>
      <c r="DS79" s="9"/>
      <c r="DT79" s="9">
        <v>0</v>
      </c>
      <c r="DU79" s="9"/>
      <c r="DV79" s="9">
        <v>0</v>
      </c>
      <c r="DW79" s="9"/>
      <c r="DX79" s="9">
        <v>0</v>
      </c>
      <c r="DY79" s="19"/>
      <c r="DZ79" s="9">
        <v>0</v>
      </c>
      <c r="EA79" s="9"/>
      <c r="EB79" s="9">
        <v>0</v>
      </c>
      <c r="EC79" s="9"/>
      <c r="ED79" s="31">
        <f t="shared" si="117"/>
        <v>0</v>
      </c>
      <c r="EE79" s="9">
        <v>0</v>
      </c>
      <c r="EF79" s="19"/>
      <c r="EG79" s="9">
        <v>0</v>
      </c>
      <c r="EH79" s="9"/>
      <c r="EI79" s="9">
        <v>-15000</v>
      </c>
      <c r="EJ79" s="9"/>
      <c r="EK79" s="9">
        <v>0</v>
      </c>
      <c r="EL79" s="9"/>
      <c r="EM79" s="9">
        <v>0</v>
      </c>
      <c r="EN79" s="9"/>
      <c r="EO79" s="9">
        <v>0</v>
      </c>
      <c r="EP79" s="9"/>
      <c r="EQ79" s="9">
        <v>0</v>
      </c>
      <c r="ER79" s="9"/>
      <c r="ES79" s="9">
        <v>0</v>
      </c>
      <c r="ET79" s="9"/>
      <c r="EU79" s="9">
        <v>0</v>
      </c>
      <c r="EV79" s="9"/>
      <c r="EW79" s="9">
        <v>0</v>
      </c>
      <c r="EX79" s="9"/>
      <c r="EY79" s="9">
        <v>0</v>
      </c>
      <c r="EZ79" s="31">
        <f t="shared" si="118"/>
        <v>-15000</v>
      </c>
      <c r="FA79" s="9">
        <v>0</v>
      </c>
      <c r="FB79" s="19"/>
      <c r="FC79" s="9">
        <v>0</v>
      </c>
      <c r="FD79" s="19"/>
      <c r="FE79" s="9">
        <v>-2550</v>
      </c>
      <c r="FF79" s="9"/>
      <c r="FG79" s="9">
        <v>0</v>
      </c>
      <c r="FH79" s="9"/>
      <c r="FI79" s="9">
        <v>0</v>
      </c>
      <c r="FJ79" s="9"/>
      <c r="FK79" s="9">
        <v>0</v>
      </c>
      <c r="FL79" s="9"/>
      <c r="FM79" s="9">
        <v>0</v>
      </c>
      <c r="FN79" s="9"/>
      <c r="FO79" s="9">
        <v>0</v>
      </c>
      <c r="FP79" s="9"/>
      <c r="FQ79" s="9">
        <v>0</v>
      </c>
      <c r="FR79" s="9"/>
      <c r="FS79" s="9">
        <v>0</v>
      </c>
      <c r="FT79" s="9"/>
      <c r="FU79" s="9">
        <v>0</v>
      </c>
      <c r="FV79" s="31">
        <f t="shared" si="119"/>
        <v>-2550</v>
      </c>
      <c r="FW79" s="9">
        <v>0</v>
      </c>
      <c r="FX79" s="19"/>
      <c r="FY79" s="9">
        <v>0</v>
      </c>
      <c r="FZ79" s="9"/>
      <c r="GA79" s="9">
        <v>0</v>
      </c>
      <c r="GB79" s="9"/>
      <c r="GC79" s="9">
        <v>0</v>
      </c>
      <c r="GD79" s="9"/>
      <c r="GE79" s="9">
        <v>0</v>
      </c>
      <c r="GF79" s="9"/>
      <c r="GG79" s="9">
        <v>0</v>
      </c>
      <c r="GH79" s="9"/>
      <c r="GI79" s="9">
        <v>0</v>
      </c>
      <c r="GJ79" s="9"/>
      <c r="GK79" s="9">
        <v>0</v>
      </c>
      <c r="GL79" s="9"/>
      <c r="GM79" s="9">
        <v>0</v>
      </c>
      <c r="GN79" s="9"/>
      <c r="GO79" s="9">
        <v>0</v>
      </c>
      <c r="GP79" s="9"/>
      <c r="GQ79" s="9">
        <v>0</v>
      </c>
      <c r="GR79" s="19"/>
      <c r="GS79" s="31">
        <f t="shared" si="120"/>
        <v>0</v>
      </c>
      <c r="GT79" s="9">
        <v>0</v>
      </c>
      <c r="GU79" s="19"/>
      <c r="GV79" s="9">
        <v>0</v>
      </c>
      <c r="GW79" s="19"/>
      <c r="GX79" s="9">
        <v>-6851.8</v>
      </c>
      <c r="GY79" s="9"/>
      <c r="GZ79" s="9">
        <v>0</v>
      </c>
      <c r="HA79" s="9"/>
      <c r="HB79" s="9">
        <v>0</v>
      </c>
      <c r="HC79" s="9"/>
      <c r="HD79" s="9">
        <v>0</v>
      </c>
      <c r="HE79" s="9"/>
      <c r="HF79" s="9">
        <v>0</v>
      </c>
      <c r="HG79" s="9"/>
      <c r="HH79" s="9">
        <v>0</v>
      </c>
      <c r="HI79" s="9"/>
      <c r="HJ79" s="9">
        <v>0</v>
      </c>
      <c r="HK79" s="9"/>
      <c r="HL79" s="9">
        <v>0</v>
      </c>
      <c r="HM79" s="9"/>
      <c r="HN79" s="9">
        <v>0</v>
      </c>
      <c r="HO79" s="19"/>
      <c r="HP79" s="31">
        <f t="shared" si="121"/>
        <v>-6851.8</v>
      </c>
      <c r="HQ79" s="9">
        <v>0</v>
      </c>
      <c r="HR79" s="19"/>
      <c r="HS79" s="9">
        <v>0</v>
      </c>
      <c r="HT79" s="19"/>
      <c r="HU79" s="9">
        <v>-2973.54</v>
      </c>
      <c r="HV79" s="9"/>
      <c r="HW79" s="9">
        <v>0</v>
      </c>
      <c r="HX79" s="9"/>
      <c r="HY79" s="9">
        <v>0</v>
      </c>
      <c r="HZ79" s="9"/>
      <c r="IA79" s="9">
        <v>0</v>
      </c>
      <c r="IB79" s="9"/>
      <c r="IC79" s="9">
        <v>0</v>
      </c>
      <c r="ID79" s="9"/>
      <c r="IE79" s="9">
        <v>0</v>
      </c>
      <c r="IF79" s="9"/>
      <c r="IG79" s="9">
        <v>0</v>
      </c>
      <c r="IH79" s="9"/>
      <c r="II79" s="9">
        <v>0</v>
      </c>
      <c r="IJ79" s="9"/>
      <c r="IK79" s="9">
        <v>0</v>
      </c>
      <c r="IL79" s="9"/>
      <c r="IM79" s="9">
        <v>0</v>
      </c>
      <c r="IN79" s="9"/>
      <c r="IO79" s="31">
        <f t="shared" si="122"/>
        <v>-2973.54</v>
      </c>
      <c r="IP79" s="9">
        <v>0</v>
      </c>
      <c r="IQ79" s="19"/>
      <c r="IR79" s="9">
        <v>0</v>
      </c>
      <c r="IS79" s="19"/>
      <c r="IT79" s="9">
        <v>-9319.25</v>
      </c>
      <c r="IU79" s="9"/>
      <c r="IV79" s="9">
        <v>0</v>
      </c>
      <c r="IW79" s="9"/>
      <c r="IX79" s="9">
        <v>0</v>
      </c>
      <c r="IY79" s="9"/>
      <c r="IZ79" s="9">
        <v>-1272</v>
      </c>
      <c r="JA79" s="9"/>
      <c r="JB79" s="9">
        <v>0</v>
      </c>
      <c r="JC79" s="9"/>
      <c r="JD79" s="9">
        <v>-5049.68</v>
      </c>
      <c r="JE79" s="9"/>
      <c r="JF79" s="9">
        <v>0</v>
      </c>
      <c r="JG79" s="9"/>
      <c r="JH79" s="9">
        <v>0</v>
      </c>
      <c r="JI79" s="9"/>
      <c r="JJ79" s="9">
        <v>0</v>
      </c>
      <c r="JK79" s="9"/>
      <c r="JL79" s="9">
        <v>0</v>
      </c>
      <c r="JM79" s="9"/>
      <c r="JN79" s="31">
        <f t="shared" si="125"/>
        <v>-15640.93</v>
      </c>
      <c r="JO79" s="9">
        <v>0</v>
      </c>
      <c r="JP79" s="9"/>
      <c r="JQ79" s="9">
        <f t="shared" si="127"/>
        <v>0</v>
      </c>
      <c r="JR79" s="9"/>
      <c r="JS79" s="9">
        <f t="shared" si="128"/>
        <v>0</v>
      </c>
      <c r="JT79" s="9"/>
      <c r="JU79" s="9">
        <f t="shared" si="129"/>
        <v>0</v>
      </c>
      <c r="JV79" s="9"/>
      <c r="JW79" s="72">
        <f t="shared" si="139"/>
        <v>0</v>
      </c>
      <c r="JX79" s="9"/>
      <c r="JY79" s="9">
        <f t="shared" si="130"/>
        <v>0</v>
      </c>
      <c r="JZ79" s="19"/>
      <c r="KA79" s="9">
        <f t="shared" si="131"/>
        <v>0</v>
      </c>
      <c r="KB79" s="8"/>
      <c r="KC79" s="9">
        <f t="shared" si="132"/>
        <v>-36694.590000000004</v>
      </c>
      <c r="KD79" s="9"/>
      <c r="KE79" s="9">
        <f t="shared" si="133"/>
        <v>-2500</v>
      </c>
      <c r="KF79" s="9"/>
      <c r="KG79" s="9">
        <f t="shared" si="134"/>
        <v>-1272</v>
      </c>
      <c r="KH79" s="9"/>
      <c r="KI79" s="9">
        <f t="shared" si="135"/>
        <v>-5049.68</v>
      </c>
      <c r="KJ79" s="9"/>
      <c r="KK79" s="9">
        <f t="shared" si="136"/>
        <v>0</v>
      </c>
      <c r="KL79" s="9"/>
      <c r="KM79" s="9">
        <f t="shared" si="137"/>
        <v>0</v>
      </c>
      <c r="KN79" s="9"/>
      <c r="KO79" s="9">
        <f t="shared" si="138"/>
        <v>0</v>
      </c>
      <c r="KP79" s="9"/>
      <c r="KQ79" s="72">
        <f t="shared" si="126"/>
        <v>-45516.270000000004</v>
      </c>
      <c r="KR79" s="9"/>
      <c r="KS79" s="31">
        <v>-19542.46</v>
      </c>
      <c r="KT79" s="23"/>
      <c r="KU79" s="23"/>
      <c r="KV79" s="14"/>
    </row>
    <row r="80" spans="1:308" x14ac:dyDescent="0.2">
      <c r="A80" s="74">
        <v>11</v>
      </c>
      <c r="B80" s="40" t="s">
        <v>161</v>
      </c>
      <c r="C80" s="11" t="s">
        <v>129</v>
      </c>
      <c r="E80" s="19"/>
      <c r="F80" s="9">
        <v>0</v>
      </c>
      <c r="G80" s="19"/>
      <c r="H80" s="9">
        <v>0</v>
      </c>
      <c r="I80" s="19"/>
      <c r="J80" s="9">
        <v>-800</v>
      </c>
      <c r="K80" s="9"/>
      <c r="L80" s="9">
        <v>0</v>
      </c>
      <c r="M80" s="9"/>
      <c r="N80" s="9">
        <v>0</v>
      </c>
      <c r="O80" s="9"/>
      <c r="P80" s="9">
        <v>0</v>
      </c>
      <c r="Q80" s="9"/>
      <c r="R80" s="9">
        <v>0</v>
      </c>
      <c r="S80" s="9"/>
      <c r="T80" s="9">
        <v>0</v>
      </c>
      <c r="U80" s="9"/>
      <c r="V80" s="9">
        <v>0</v>
      </c>
      <c r="W80" s="9"/>
      <c r="X80" s="9">
        <v>0</v>
      </c>
      <c r="Y80" s="31">
        <f t="shared" si="123"/>
        <v>-800</v>
      </c>
      <c r="Z80" s="9">
        <v>0</v>
      </c>
      <c r="AA80" s="19"/>
      <c r="AB80" s="9">
        <v>0</v>
      </c>
      <c r="AC80" s="19"/>
      <c r="AD80" s="9">
        <v>0</v>
      </c>
      <c r="AE80" s="9"/>
      <c r="AF80" s="9">
        <v>0</v>
      </c>
      <c r="AG80" s="9"/>
      <c r="AH80" s="9">
        <v>-2600</v>
      </c>
      <c r="AI80" s="9"/>
      <c r="AJ80" s="9">
        <v>0</v>
      </c>
      <c r="AK80" s="9"/>
      <c r="AL80" s="9">
        <v>0</v>
      </c>
      <c r="AM80" s="9"/>
      <c r="AN80" s="9">
        <v>0</v>
      </c>
      <c r="AO80" s="9"/>
      <c r="AP80" s="9">
        <v>0</v>
      </c>
      <c r="AQ80" s="9"/>
      <c r="AR80" s="9">
        <v>0</v>
      </c>
      <c r="AS80" s="9"/>
      <c r="AT80" s="9">
        <v>0</v>
      </c>
      <c r="AU80" s="9"/>
      <c r="AV80" s="31">
        <f t="shared" si="114"/>
        <v>-2600</v>
      </c>
      <c r="AW80" s="9">
        <v>0</v>
      </c>
      <c r="AX80" s="19"/>
      <c r="AY80" s="9">
        <v>0</v>
      </c>
      <c r="AZ80" s="9"/>
      <c r="BA80" s="9">
        <v>0</v>
      </c>
      <c r="BB80" s="9"/>
      <c r="BC80" s="9">
        <v>0</v>
      </c>
      <c r="BD80" s="9"/>
      <c r="BE80" s="9">
        <v>0</v>
      </c>
      <c r="BF80" s="9"/>
      <c r="BG80" s="9">
        <v>0</v>
      </c>
      <c r="BH80" s="9"/>
      <c r="BI80" s="9">
        <v>0</v>
      </c>
      <c r="BJ80" s="9"/>
      <c r="BK80" s="9">
        <v>0</v>
      </c>
      <c r="BL80" s="9"/>
      <c r="BM80" s="9">
        <v>0</v>
      </c>
      <c r="BN80" s="9"/>
      <c r="BO80" s="9">
        <v>0</v>
      </c>
      <c r="BP80" s="19"/>
      <c r="BQ80" s="31">
        <f t="shared" si="124"/>
        <v>0</v>
      </c>
      <c r="BR80" s="9">
        <v>0</v>
      </c>
      <c r="BS80" s="19"/>
      <c r="BT80" s="9">
        <v>0</v>
      </c>
      <c r="BU80" s="9"/>
      <c r="BV80" s="9">
        <v>-2500</v>
      </c>
      <c r="BW80" s="9"/>
      <c r="BX80" s="9">
        <v>0</v>
      </c>
      <c r="BY80" s="9"/>
      <c r="BZ80" s="9">
        <v>0</v>
      </c>
      <c r="CA80" s="9"/>
      <c r="CB80" s="9">
        <v>0</v>
      </c>
      <c r="CC80" s="9"/>
      <c r="CD80" s="9">
        <v>0</v>
      </c>
      <c r="CE80" s="9"/>
      <c r="CF80" s="9">
        <v>0</v>
      </c>
      <c r="CG80" s="9"/>
      <c r="CH80" s="9">
        <v>0</v>
      </c>
      <c r="CI80" s="9"/>
      <c r="CJ80" s="9">
        <v>0</v>
      </c>
      <c r="CK80" s="19"/>
      <c r="CL80" s="31">
        <f t="shared" si="115"/>
        <v>-2500</v>
      </c>
      <c r="CM80" s="9">
        <v>0</v>
      </c>
      <c r="CN80" s="19"/>
      <c r="CO80" s="9">
        <v>0</v>
      </c>
      <c r="CP80" s="9"/>
      <c r="CQ80" s="9">
        <v>0</v>
      </c>
      <c r="CR80" s="9"/>
      <c r="CS80" s="9">
        <v>0</v>
      </c>
      <c r="CT80" s="9"/>
      <c r="CU80" s="9">
        <v>0</v>
      </c>
      <c r="CV80" s="9"/>
      <c r="CW80" s="9">
        <v>0</v>
      </c>
      <c r="CX80" s="9"/>
      <c r="CY80" s="9">
        <v>0</v>
      </c>
      <c r="CZ80" s="9"/>
      <c r="DA80" s="9">
        <v>0</v>
      </c>
      <c r="DB80" s="9"/>
      <c r="DC80" s="9">
        <v>0</v>
      </c>
      <c r="DD80" s="9"/>
      <c r="DE80" s="9">
        <v>0</v>
      </c>
      <c r="DF80" s="19"/>
      <c r="DG80" s="31">
        <f t="shared" si="116"/>
        <v>0</v>
      </c>
      <c r="DH80" s="9">
        <v>0</v>
      </c>
      <c r="DI80" s="19"/>
      <c r="DJ80" s="9">
        <v>0</v>
      </c>
      <c r="DK80" s="9"/>
      <c r="DL80" s="9">
        <v>0</v>
      </c>
      <c r="DM80" s="9"/>
      <c r="DN80" s="9">
        <v>0</v>
      </c>
      <c r="DO80" s="9"/>
      <c r="DP80" s="9">
        <v>0</v>
      </c>
      <c r="DQ80" s="9"/>
      <c r="DR80" s="9">
        <v>0</v>
      </c>
      <c r="DS80" s="9"/>
      <c r="DT80" s="9">
        <v>0</v>
      </c>
      <c r="DU80" s="9"/>
      <c r="DV80" s="9">
        <v>0</v>
      </c>
      <c r="DW80" s="9"/>
      <c r="DX80" s="9">
        <v>0</v>
      </c>
      <c r="DY80" s="19"/>
      <c r="DZ80" s="9">
        <v>0</v>
      </c>
      <c r="EA80" s="9"/>
      <c r="EB80" s="9">
        <v>0</v>
      </c>
      <c r="EC80" s="9"/>
      <c r="ED80" s="31">
        <f t="shared" si="117"/>
        <v>0</v>
      </c>
      <c r="EE80" s="9">
        <v>0</v>
      </c>
      <c r="EF80" s="19"/>
      <c r="EG80" s="9">
        <v>0</v>
      </c>
      <c r="EH80" s="9"/>
      <c r="EI80" s="9">
        <v>0</v>
      </c>
      <c r="EJ80" s="9"/>
      <c r="EK80" s="9">
        <v>0</v>
      </c>
      <c r="EL80" s="9"/>
      <c r="EM80" s="9">
        <v>0</v>
      </c>
      <c r="EN80" s="9"/>
      <c r="EO80" s="9">
        <v>0</v>
      </c>
      <c r="EP80" s="9"/>
      <c r="EQ80" s="9">
        <v>0</v>
      </c>
      <c r="ER80" s="9"/>
      <c r="ES80" s="9">
        <v>0</v>
      </c>
      <c r="ET80" s="9"/>
      <c r="EU80" s="9">
        <v>0</v>
      </c>
      <c r="EV80" s="9"/>
      <c r="EW80" s="9">
        <v>0</v>
      </c>
      <c r="EX80" s="9"/>
      <c r="EY80" s="9">
        <v>0</v>
      </c>
      <c r="EZ80" s="31">
        <f t="shared" si="118"/>
        <v>0</v>
      </c>
      <c r="FA80" s="9">
        <v>0</v>
      </c>
      <c r="FB80" s="19"/>
      <c r="FC80" s="9">
        <v>0</v>
      </c>
      <c r="FD80" s="19"/>
      <c r="FE80" s="9">
        <v>-2300</v>
      </c>
      <c r="FF80" s="9"/>
      <c r="FG80" s="9">
        <v>0</v>
      </c>
      <c r="FH80" s="9"/>
      <c r="FI80" s="9">
        <v>0</v>
      </c>
      <c r="FJ80" s="9"/>
      <c r="FK80" s="9">
        <v>0</v>
      </c>
      <c r="FL80" s="9"/>
      <c r="FM80" s="9">
        <v>0</v>
      </c>
      <c r="FN80" s="9"/>
      <c r="FO80" s="9">
        <v>0</v>
      </c>
      <c r="FP80" s="9"/>
      <c r="FQ80" s="9">
        <v>0</v>
      </c>
      <c r="FR80" s="9"/>
      <c r="FS80" s="9">
        <v>0</v>
      </c>
      <c r="FT80" s="9"/>
      <c r="FU80" s="9">
        <v>0</v>
      </c>
      <c r="FV80" s="31">
        <f t="shared" si="119"/>
        <v>-2300</v>
      </c>
      <c r="FW80" s="9">
        <v>0</v>
      </c>
      <c r="FX80" s="19"/>
      <c r="FY80" s="9">
        <v>0</v>
      </c>
      <c r="FZ80" s="9"/>
      <c r="GA80" s="9">
        <v>0</v>
      </c>
      <c r="GB80" s="9"/>
      <c r="GC80" s="9">
        <v>0</v>
      </c>
      <c r="GD80" s="9"/>
      <c r="GE80" s="9">
        <v>-3960</v>
      </c>
      <c r="GF80" s="9"/>
      <c r="GG80" s="9">
        <v>0</v>
      </c>
      <c r="GH80" s="9"/>
      <c r="GI80" s="9">
        <v>0</v>
      </c>
      <c r="GJ80" s="9"/>
      <c r="GK80" s="9">
        <v>0</v>
      </c>
      <c r="GL80" s="9"/>
      <c r="GM80" s="9">
        <v>0</v>
      </c>
      <c r="GN80" s="9"/>
      <c r="GO80" s="9">
        <v>0</v>
      </c>
      <c r="GP80" s="9"/>
      <c r="GQ80" s="9">
        <v>0</v>
      </c>
      <c r="GR80" s="19"/>
      <c r="GS80" s="31">
        <f t="shared" si="120"/>
        <v>-3960</v>
      </c>
      <c r="GT80" s="9">
        <v>0</v>
      </c>
      <c r="GU80" s="19"/>
      <c r="GV80" s="9">
        <v>0</v>
      </c>
      <c r="GW80" s="19"/>
      <c r="GX80" s="9">
        <v>0</v>
      </c>
      <c r="GY80" s="9"/>
      <c r="GZ80" s="9">
        <v>0</v>
      </c>
      <c r="HA80" s="9"/>
      <c r="HB80" s="9">
        <v>-6500</v>
      </c>
      <c r="HC80" s="9"/>
      <c r="HD80" s="9">
        <v>0</v>
      </c>
      <c r="HE80" s="9"/>
      <c r="HF80" s="9">
        <v>0</v>
      </c>
      <c r="HG80" s="9"/>
      <c r="HH80" s="9">
        <v>0</v>
      </c>
      <c r="HI80" s="9"/>
      <c r="HJ80" s="9">
        <v>0</v>
      </c>
      <c r="HK80" s="9"/>
      <c r="HL80" s="9">
        <v>0</v>
      </c>
      <c r="HM80" s="9"/>
      <c r="HN80" s="9">
        <v>0</v>
      </c>
      <c r="HO80" s="19"/>
      <c r="HP80" s="31">
        <f t="shared" si="121"/>
        <v>-6500</v>
      </c>
      <c r="HQ80" s="9">
        <v>0</v>
      </c>
      <c r="HR80" s="19"/>
      <c r="HS80" s="9">
        <v>0</v>
      </c>
      <c r="HT80" s="19"/>
      <c r="HU80" s="9">
        <v>-875</v>
      </c>
      <c r="HV80" s="9"/>
      <c r="HW80" s="9">
        <v>0</v>
      </c>
      <c r="HX80" s="9"/>
      <c r="HY80" s="9">
        <v>0</v>
      </c>
      <c r="HZ80" s="9"/>
      <c r="IA80" s="9">
        <v>0</v>
      </c>
      <c r="IB80" s="9"/>
      <c r="IC80" s="9">
        <v>0</v>
      </c>
      <c r="ID80" s="9"/>
      <c r="IE80" s="9">
        <v>0</v>
      </c>
      <c r="IF80" s="9"/>
      <c r="IG80" s="9">
        <v>0</v>
      </c>
      <c r="IH80" s="9"/>
      <c r="II80" s="9">
        <v>0</v>
      </c>
      <c r="IJ80" s="9"/>
      <c r="IK80" s="9">
        <v>0</v>
      </c>
      <c r="IL80" s="9"/>
      <c r="IM80" s="9">
        <v>0</v>
      </c>
      <c r="IN80" s="9"/>
      <c r="IO80" s="31">
        <f t="shared" si="122"/>
        <v>-875</v>
      </c>
      <c r="IP80" s="9">
        <v>0</v>
      </c>
      <c r="IQ80" s="19"/>
      <c r="IR80" s="9">
        <v>0</v>
      </c>
      <c r="IS80" s="19"/>
      <c r="IT80" s="9">
        <v>-14400</v>
      </c>
      <c r="IU80" s="9"/>
      <c r="IV80" s="9">
        <v>0</v>
      </c>
      <c r="IW80" s="9"/>
      <c r="IX80" s="9">
        <v>0</v>
      </c>
      <c r="IY80" s="9"/>
      <c r="IZ80" s="9">
        <v>-3060</v>
      </c>
      <c r="JA80" s="9"/>
      <c r="JB80" s="9">
        <v>0</v>
      </c>
      <c r="JC80" s="9"/>
      <c r="JD80" s="9">
        <v>-6000</v>
      </c>
      <c r="JE80" s="9"/>
      <c r="JF80" s="9">
        <v>0</v>
      </c>
      <c r="JG80" s="9"/>
      <c r="JH80" s="9">
        <v>0</v>
      </c>
      <c r="JI80" s="9"/>
      <c r="JJ80" s="9">
        <v>0</v>
      </c>
      <c r="JK80" s="9"/>
      <c r="JL80" s="9">
        <v>0</v>
      </c>
      <c r="JM80" s="9"/>
      <c r="JN80" s="31">
        <f t="shared" si="125"/>
        <v>-23460</v>
      </c>
      <c r="JO80" s="9">
        <v>0</v>
      </c>
      <c r="JP80" s="9"/>
      <c r="JQ80" s="9">
        <f t="shared" si="127"/>
        <v>0</v>
      </c>
      <c r="JR80" s="9"/>
      <c r="JS80" s="9">
        <f t="shared" si="128"/>
        <v>0</v>
      </c>
      <c r="JT80" s="9"/>
      <c r="JU80" s="9">
        <f t="shared" si="129"/>
        <v>0</v>
      </c>
      <c r="JV80" s="9"/>
      <c r="JW80" s="72">
        <f t="shared" si="139"/>
        <v>0</v>
      </c>
      <c r="JX80" s="9"/>
      <c r="JY80" s="9">
        <f t="shared" si="130"/>
        <v>0</v>
      </c>
      <c r="JZ80" s="19"/>
      <c r="KA80" s="9">
        <f t="shared" si="131"/>
        <v>0</v>
      </c>
      <c r="KB80" s="8"/>
      <c r="KC80" s="9">
        <f t="shared" si="132"/>
        <v>-20875</v>
      </c>
      <c r="KD80" s="9"/>
      <c r="KE80" s="9">
        <f t="shared" si="133"/>
        <v>-2600</v>
      </c>
      <c r="KF80" s="9"/>
      <c r="KG80" s="9">
        <f t="shared" si="134"/>
        <v>-13520</v>
      </c>
      <c r="KH80" s="9"/>
      <c r="KI80" s="9">
        <f t="shared" si="135"/>
        <v>-6000</v>
      </c>
      <c r="KJ80" s="9"/>
      <c r="KK80" s="9">
        <f t="shared" si="136"/>
        <v>0</v>
      </c>
      <c r="KL80" s="9"/>
      <c r="KM80" s="9">
        <f t="shared" si="137"/>
        <v>0</v>
      </c>
      <c r="KN80" s="9"/>
      <c r="KO80" s="9">
        <f t="shared" si="138"/>
        <v>0</v>
      </c>
      <c r="KP80" s="9"/>
      <c r="KQ80" s="72">
        <f t="shared" si="126"/>
        <v>-42995</v>
      </c>
      <c r="KR80" s="9"/>
      <c r="KS80" s="31">
        <v>-5340</v>
      </c>
      <c r="KT80" s="23"/>
      <c r="KU80" s="23"/>
      <c r="KV80" s="14"/>
    </row>
    <row r="81" spans="1:308" x14ac:dyDescent="0.2">
      <c r="A81" s="74">
        <v>11</v>
      </c>
      <c r="B81" s="40" t="s">
        <v>162</v>
      </c>
      <c r="C81" s="11" t="s">
        <v>131</v>
      </c>
      <c r="E81" s="19"/>
      <c r="F81" s="9">
        <v>0</v>
      </c>
      <c r="G81" s="19"/>
      <c r="H81" s="9">
        <v>0</v>
      </c>
      <c r="I81" s="19"/>
      <c r="J81" s="9">
        <v>-8268</v>
      </c>
      <c r="K81" s="9"/>
      <c r="L81" s="9">
        <v>0</v>
      </c>
      <c r="M81" s="9"/>
      <c r="N81" s="9">
        <v>0</v>
      </c>
      <c r="O81" s="9"/>
      <c r="P81" s="9">
        <v>0</v>
      </c>
      <c r="Q81" s="9"/>
      <c r="R81" s="9">
        <v>0</v>
      </c>
      <c r="S81" s="9"/>
      <c r="T81" s="9">
        <v>0</v>
      </c>
      <c r="U81" s="9"/>
      <c r="V81" s="9">
        <v>0</v>
      </c>
      <c r="W81" s="9"/>
      <c r="X81" s="9">
        <v>0</v>
      </c>
      <c r="Y81" s="31">
        <f t="shared" si="123"/>
        <v>-8268</v>
      </c>
      <c r="Z81" s="9">
        <v>0</v>
      </c>
      <c r="AA81" s="19"/>
      <c r="AB81" s="9">
        <v>0</v>
      </c>
      <c r="AC81" s="19"/>
      <c r="AD81" s="9">
        <v>0</v>
      </c>
      <c r="AE81" s="9"/>
      <c r="AF81" s="9">
        <v>0</v>
      </c>
      <c r="AG81" s="9"/>
      <c r="AH81" s="9">
        <v>-12250</v>
      </c>
      <c r="AI81" s="9"/>
      <c r="AJ81" s="9">
        <v>0</v>
      </c>
      <c r="AK81" s="9"/>
      <c r="AL81" s="9">
        <v>0</v>
      </c>
      <c r="AM81" s="9"/>
      <c r="AN81" s="9">
        <v>0</v>
      </c>
      <c r="AO81" s="9"/>
      <c r="AP81" s="9">
        <v>0</v>
      </c>
      <c r="AQ81" s="9"/>
      <c r="AR81" s="9">
        <v>0</v>
      </c>
      <c r="AS81" s="9"/>
      <c r="AT81" s="9">
        <v>0</v>
      </c>
      <c r="AU81" s="9"/>
      <c r="AV81" s="31">
        <f t="shared" si="114"/>
        <v>-12250</v>
      </c>
      <c r="AW81" s="9">
        <v>0</v>
      </c>
      <c r="AX81" s="19"/>
      <c r="AY81" s="9">
        <v>0</v>
      </c>
      <c r="AZ81" s="9"/>
      <c r="BA81" s="9">
        <v>0</v>
      </c>
      <c r="BB81" s="9"/>
      <c r="BC81" s="9">
        <v>0</v>
      </c>
      <c r="BD81" s="9"/>
      <c r="BE81" s="9">
        <v>0</v>
      </c>
      <c r="BF81" s="9"/>
      <c r="BG81" s="9">
        <v>0</v>
      </c>
      <c r="BH81" s="9"/>
      <c r="BI81" s="9">
        <v>0</v>
      </c>
      <c r="BJ81" s="9"/>
      <c r="BK81" s="9">
        <v>0</v>
      </c>
      <c r="BL81" s="9"/>
      <c r="BM81" s="9">
        <v>0</v>
      </c>
      <c r="BN81" s="9"/>
      <c r="BO81" s="9">
        <v>0</v>
      </c>
      <c r="BP81" s="19"/>
      <c r="BQ81" s="31">
        <f t="shared" si="124"/>
        <v>0</v>
      </c>
      <c r="BR81" s="9">
        <v>0</v>
      </c>
      <c r="BS81" s="19"/>
      <c r="BT81" s="9">
        <v>0</v>
      </c>
      <c r="BU81" s="9"/>
      <c r="BV81" s="9">
        <v>-5397</v>
      </c>
      <c r="BW81" s="9"/>
      <c r="BX81" s="9">
        <v>-3416.58</v>
      </c>
      <c r="BY81" s="9"/>
      <c r="BZ81" s="9">
        <v>0</v>
      </c>
      <c r="CA81" s="9"/>
      <c r="CB81" s="9">
        <v>0</v>
      </c>
      <c r="CC81" s="9"/>
      <c r="CD81" s="9">
        <v>0</v>
      </c>
      <c r="CE81" s="9"/>
      <c r="CF81" s="9">
        <v>0</v>
      </c>
      <c r="CG81" s="9"/>
      <c r="CH81" s="9">
        <v>0</v>
      </c>
      <c r="CI81" s="9"/>
      <c r="CJ81" s="9">
        <v>0</v>
      </c>
      <c r="CK81" s="19"/>
      <c r="CL81" s="31">
        <f t="shared" si="115"/>
        <v>-8813.58</v>
      </c>
      <c r="CM81" s="9">
        <v>0</v>
      </c>
      <c r="CN81" s="19"/>
      <c r="CO81" s="9">
        <v>0</v>
      </c>
      <c r="CP81" s="9"/>
      <c r="CQ81" s="9">
        <v>0</v>
      </c>
      <c r="CR81" s="9"/>
      <c r="CS81" s="9">
        <v>0</v>
      </c>
      <c r="CT81" s="9"/>
      <c r="CU81" s="9">
        <v>0</v>
      </c>
      <c r="CV81" s="9"/>
      <c r="CW81" s="9">
        <v>0</v>
      </c>
      <c r="CX81" s="9"/>
      <c r="CY81" s="9">
        <v>0</v>
      </c>
      <c r="CZ81" s="9"/>
      <c r="DA81" s="9">
        <v>0</v>
      </c>
      <c r="DB81" s="9"/>
      <c r="DC81" s="9">
        <v>0</v>
      </c>
      <c r="DD81" s="9"/>
      <c r="DE81" s="9">
        <v>0</v>
      </c>
      <c r="DF81" s="19"/>
      <c r="DG81" s="31">
        <f t="shared" si="116"/>
        <v>0</v>
      </c>
      <c r="DH81" s="9">
        <v>0</v>
      </c>
      <c r="DI81" s="19"/>
      <c r="DJ81" s="9">
        <v>0</v>
      </c>
      <c r="DK81" s="9"/>
      <c r="DL81" s="9">
        <v>0</v>
      </c>
      <c r="DM81" s="9"/>
      <c r="DN81" s="9">
        <v>0</v>
      </c>
      <c r="DO81" s="9"/>
      <c r="DP81" s="9">
        <v>0</v>
      </c>
      <c r="DQ81" s="9"/>
      <c r="DR81" s="9">
        <v>0</v>
      </c>
      <c r="DS81" s="9"/>
      <c r="DT81" s="9">
        <v>0</v>
      </c>
      <c r="DU81" s="9"/>
      <c r="DV81" s="9">
        <v>0</v>
      </c>
      <c r="DW81" s="9"/>
      <c r="DX81" s="9">
        <v>0</v>
      </c>
      <c r="DY81" s="19"/>
      <c r="DZ81" s="9">
        <v>0</v>
      </c>
      <c r="EA81" s="9"/>
      <c r="EB81" s="9">
        <v>0</v>
      </c>
      <c r="EC81" s="9"/>
      <c r="ED81" s="31">
        <f t="shared" si="117"/>
        <v>0</v>
      </c>
      <c r="EE81" s="9">
        <v>0</v>
      </c>
      <c r="EF81" s="19"/>
      <c r="EG81" s="9">
        <v>0</v>
      </c>
      <c r="EH81" s="9"/>
      <c r="EI81" s="9">
        <v>-4500</v>
      </c>
      <c r="EJ81" s="9"/>
      <c r="EK81" s="9">
        <v>0</v>
      </c>
      <c r="EL81" s="9"/>
      <c r="EM81" s="9">
        <v>0</v>
      </c>
      <c r="EN81" s="9"/>
      <c r="EO81" s="9">
        <v>0</v>
      </c>
      <c r="EP81" s="9"/>
      <c r="EQ81" s="9">
        <v>0</v>
      </c>
      <c r="ER81" s="9"/>
      <c r="ES81" s="9">
        <v>0</v>
      </c>
      <c r="ET81" s="9"/>
      <c r="EU81" s="9">
        <v>0</v>
      </c>
      <c r="EV81" s="9"/>
      <c r="EW81" s="9">
        <v>0</v>
      </c>
      <c r="EX81" s="9"/>
      <c r="EY81" s="9">
        <v>0</v>
      </c>
      <c r="EZ81" s="31">
        <f t="shared" si="118"/>
        <v>-4500</v>
      </c>
      <c r="FA81" s="9">
        <v>0</v>
      </c>
      <c r="FB81" s="19"/>
      <c r="FC81" s="9">
        <v>0</v>
      </c>
      <c r="FD81" s="19"/>
      <c r="FE81" s="9">
        <v>0</v>
      </c>
      <c r="FF81" s="9"/>
      <c r="FG81" s="9">
        <v>0</v>
      </c>
      <c r="FH81" s="9"/>
      <c r="FI81" s="9">
        <v>0</v>
      </c>
      <c r="FJ81" s="9"/>
      <c r="FK81" s="9">
        <v>0</v>
      </c>
      <c r="FL81" s="9"/>
      <c r="FM81" s="9">
        <v>0</v>
      </c>
      <c r="FN81" s="9"/>
      <c r="FO81" s="9">
        <v>0</v>
      </c>
      <c r="FP81" s="9"/>
      <c r="FQ81" s="9">
        <v>0</v>
      </c>
      <c r="FR81" s="9"/>
      <c r="FS81" s="9">
        <v>0</v>
      </c>
      <c r="FT81" s="9"/>
      <c r="FU81" s="9">
        <v>0</v>
      </c>
      <c r="FV81" s="31">
        <f t="shared" si="119"/>
        <v>0</v>
      </c>
      <c r="FW81" s="9">
        <v>0</v>
      </c>
      <c r="FX81" s="19"/>
      <c r="FY81" s="9">
        <v>0</v>
      </c>
      <c r="FZ81" s="9"/>
      <c r="GA81" s="9">
        <v>0</v>
      </c>
      <c r="GB81" s="9"/>
      <c r="GC81" s="9">
        <v>0</v>
      </c>
      <c r="GD81" s="9"/>
      <c r="GE81" s="9">
        <v>0</v>
      </c>
      <c r="GF81" s="9"/>
      <c r="GG81" s="9">
        <v>0</v>
      </c>
      <c r="GH81" s="9"/>
      <c r="GI81" s="9">
        <v>0</v>
      </c>
      <c r="GJ81" s="9"/>
      <c r="GK81" s="9">
        <v>0</v>
      </c>
      <c r="GL81" s="9"/>
      <c r="GM81" s="9">
        <v>0</v>
      </c>
      <c r="GN81" s="9"/>
      <c r="GO81" s="9">
        <v>0</v>
      </c>
      <c r="GP81" s="9"/>
      <c r="GQ81" s="9">
        <v>0</v>
      </c>
      <c r="GR81" s="19"/>
      <c r="GS81" s="31">
        <f t="shared" si="120"/>
        <v>0</v>
      </c>
      <c r="GT81" s="9">
        <v>0</v>
      </c>
      <c r="GU81" s="19"/>
      <c r="GV81" s="9">
        <v>0</v>
      </c>
      <c r="GW81" s="19"/>
      <c r="GX81" s="9">
        <v>0</v>
      </c>
      <c r="GY81" s="9"/>
      <c r="GZ81" s="9">
        <v>0</v>
      </c>
      <c r="HA81" s="9"/>
      <c r="HB81" s="9">
        <v>0</v>
      </c>
      <c r="HC81" s="9"/>
      <c r="HD81" s="9">
        <v>0</v>
      </c>
      <c r="HE81" s="9"/>
      <c r="HF81" s="9">
        <v>0</v>
      </c>
      <c r="HG81" s="9"/>
      <c r="HH81" s="9">
        <v>0</v>
      </c>
      <c r="HI81" s="9"/>
      <c r="HJ81" s="9">
        <v>0</v>
      </c>
      <c r="HK81" s="9"/>
      <c r="HL81" s="9">
        <v>0</v>
      </c>
      <c r="HM81" s="9"/>
      <c r="HN81" s="9">
        <v>0</v>
      </c>
      <c r="HO81" s="19"/>
      <c r="HP81" s="31">
        <f t="shared" si="121"/>
        <v>0</v>
      </c>
      <c r="HQ81" s="9">
        <v>0</v>
      </c>
      <c r="HR81" s="19"/>
      <c r="HS81" s="9">
        <v>0</v>
      </c>
      <c r="HT81" s="19"/>
      <c r="HU81" s="9">
        <v>-4900</v>
      </c>
      <c r="HV81" s="9"/>
      <c r="HW81" s="9">
        <v>0</v>
      </c>
      <c r="HX81" s="9"/>
      <c r="HY81" s="9">
        <v>0</v>
      </c>
      <c r="HZ81" s="9"/>
      <c r="IA81" s="9">
        <v>0</v>
      </c>
      <c r="IB81" s="9"/>
      <c r="IC81" s="9">
        <v>0</v>
      </c>
      <c r="ID81" s="9"/>
      <c r="IE81" s="9">
        <v>0</v>
      </c>
      <c r="IF81" s="9"/>
      <c r="IG81" s="9">
        <v>0</v>
      </c>
      <c r="IH81" s="9"/>
      <c r="II81" s="9">
        <v>0</v>
      </c>
      <c r="IJ81" s="9"/>
      <c r="IK81" s="9">
        <v>0</v>
      </c>
      <c r="IL81" s="9"/>
      <c r="IM81" s="9">
        <v>0</v>
      </c>
      <c r="IN81" s="9"/>
      <c r="IO81" s="31">
        <f t="shared" si="122"/>
        <v>-4900</v>
      </c>
      <c r="IP81" s="9">
        <v>0</v>
      </c>
      <c r="IQ81" s="19"/>
      <c r="IR81" s="9">
        <v>0</v>
      </c>
      <c r="IS81" s="19"/>
      <c r="IT81" s="9">
        <v>0</v>
      </c>
      <c r="IU81" s="9"/>
      <c r="IV81" s="9">
        <v>0</v>
      </c>
      <c r="IW81" s="9"/>
      <c r="IX81" s="9">
        <v>0</v>
      </c>
      <c r="IY81" s="9"/>
      <c r="IZ81" s="9">
        <v>0</v>
      </c>
      <c r="JA81" s="9"/>
      <c r="JB81" s="9">
        <v>0</v>
      </c>
      <c r="JC81" s="9"/>
      <c r="JD81" s="9">
        <v>0</v>
      </c>
      <c r="JE81" s="9"/>
      <c r="JF81" s="9">
        <v>0</v>
      </c>
      <c r="JG81" s="9"/>
      <c r="JH81" s="9">
        <v>0</v>
      </c>
      <c r="JI81" s="9"/>
      <c r="JJ81" s="9">
        <v>0</v>
      </c>
      <c r="JK81" s="9"/>
      <c r="JL81" s="9">
        <v>0</v>
      </c>
      <c r="JM81" s="9"/>
      <c r="JN81" s="31">
        <f t="shared" si="125"/>
        <v>0</v>
      </c>
      <c r="JO81" s="9">
        <v>0</v>
      </c>
      <c r="JP81" s="9"/>
      <c r="JQ81" s="9">
        <f t="shared" si="127"/>
        <v>0</v>
      </c>
      <c r="JR81" s="9"/>
      <c r="JS81" s="9">
        <f t="shared" si="128"/>
        <v>0</v>
      </c>
      <c r="JT81" s="9"/>
      <c r="JU81" s="9">
        <f t="shared" si="129"/>
        <v>0</v>
      </c>
      <c r="JV81" s="9"/>
      <c r="JW81" s="72">
        <f t="shared" si="139"/>
        <v>0</v>
      </c>
      <c r="JX81" s="9"/>
      <c r="JY81" s="9">
        <f t="shared" si="130"/>
        <v>0</v>
      </c>
      <c r="JZ81" s="19"/>
      <c r="KA81" s="9">
        <f t="shared" si="131"/>
        <v>0</v>
      </c>
      <c r="KB81" s="8"/>
      <c r="KC81" s="9">
        <f t="shared" si="132"/>
        <v>-23065</v>
      </c>
      <c r="KD81" s="9"/>
      <c r="KE81" s="9">
        <f t="shared" si="133"/>
        <v>-15666.58</v>
      </c>
      <c r="KF81" s="9"/>
      <c r="KG81" s="9">
        <f t="shared" si="134"/>
        <v>0</v>
      </c>
      <c r="KH81" s="9"/>
      <c r="KI81" s="9">
        <f t="shared" si="135"/>
        <v>0</v>
      </c>
      <c r="KJ81" s="9"/>
      <c r="KK81" s="9">
        <f t="shared" si="136"/>
        <v>0</v>
      </c>
      <c r="KL81" s="9"/>
      <c r="KM81" s="9">
        <f t="shared" si="137"/>
        <v>0</v>
      </c>
      <c r="KN81" s="9"/>
      <c r="KO81" s="9">
        <f t="shared" si="138"/>
        <v>0</v>
      </c>
      <c r="KP81" s="9"/>
      <c r="KQ81" s="72">
        <f t="shared" si="126"/>
        <v>-38731.58</v>
      </c>
      <c r="KR81" s="9"/>
      <c r="KS81" s="31">
        <v>-7632</v>
      </c>
      <c r="KT81" s="23"/>
      <c r="KU81" s="23"/>
      <c r="KV81" s="14"/>
    </row>
    <row r="82" spans="1:308" hidden="1" x14ac:dyDescent="0.2">
      <c r="A82" s="74">
        <v>11</v>
      </c>
      <c r="B82" s="40" t="s">
        <v>163</v>
      </c>
      <c r="C82" s="11" t="s">
        <v>133</v>
      </c>
      <c r="E82" s="19"/>
      <c r="F82" s="9">
        <v>0</v>
      </c>
      <c r="G82" s="19"/>
      <c r="H82" s="9">
        <v>0</v>
      </c>
      <c r="I82" s="19"/>
      <c r="J82" s="9">
        <v>0</v>
      </c>
      <c r="K82" s="9"/>
      <c r="L82" s="9">
        <v>0</v>
      </c>
      <c r="M82" s="9"/>
      <c r="N82" s="9"/>
      <c r="O82" s="9"/>
      <c r="P82" s="9">
        <v>0</v>
      </c>
      <c r="Q82" s="9"/>
      <c r="R82" s="9">
        <v>0</v>
      </c>
      <c r="S82" s="9"/>
      <c r="T82" s="9"/>
      <c r="U82" s="9"/>
      <c r="V82" s="9"/>
      <c r="W82" s="9"/>
      <c r="X82" s="19"/>
      <c r="Y82" s="31">
        <f>SUM(F82:X82)</f>
        <v>0</v>
      </c>
      <c r="Z82" s="9">
        <v>0</v>
      </c>
      <c r="AA82" s="19"/>
      <c r="AB82" s="9">
        <v>0</v>
      </c>
      <c r="AC82" s="19"/>
      <c r="AD82" s="9">
        <v>0</v>
      </c>
      <c r="AE82" s="9"/>
      <c r="AF82" s="9">
        <v>0</v>
      </c>
      <c r="AG82" s="9"/>
      <c r="AH82" s="9">
        <v>0</v>
      </c>
      <c r="AI82" s="9"/>
      <c r="AJ82" s="9"/>
      <c r="AK82" s="9"/>
      <c r="AL82" s="9">
        <v>0</v>
      </c>
      <c r="AM82" s="9"/>
      <c r="AN82" s="9">
        <v>0</v>
      </c>
      <c r="AO82" s="9"/>
      <c r="AP82" s="9"/>
      <c r="AQ82" s="9"/>
      <c r="AR82" s="9"/>
      <c r="AS82" s="9"/>
      <c r="AT82" s="9"/>
      <c r="AU82" s="9"/>
      <c r="AV82" s="31">
        <f t="shared" si="114"/>
        <v>0</v>
      </c>
      <c r="AW82" s="9">
        <v>0</v>
      </c>
      <c r="AX82" s="19"/>
      <c r="AY82" s="9">
        <v>0</v>
      </c>
      <c r="AZ82" s="9"/>
      <c r="BA82" s="9">
        <v>0</v>
      </c>
      <c r="BB82" s="9"/>
      <c r="BC82" s="9">
        <v>0</v>
      </c>
      <c r="BD82" s="9"/>
      <c r="BE82" s="9"/>
      <c r="BF82" s="9"/>
      <c r="BG82" s="9">
        <v>0</v>
      </c>
      <c r="BH82" s="9"/>
      <c r="BI82" s="9">
        <v>0</v>
      </c>
      <c r="BJ82" s="9"/>
      <c r="BK82" s="9"/>
      <c r="BL82" s="9"/>
      <c r="BM82" s="9">
        <v>0</v>
      </c>
      <c r="BN82" s="9"/>
      <c r="BO82" s="9">
        <v>0</v>
      </c>
      <c r="BP82" s="19"/>
      <c r="BQ82" s="31">
        <f>SUM(AW82:BP82)</f>
        <v>0</v>
      </c>
      <c r="BR82" s="9">
        <v>0</v>
      </c>
      <c r="BS82" s="19"/>
      <c r="BT82" s="9">
        <v>0</v>
      </c>
      <c r="BU82" s="9"/>
      <c r="BV82" s="9">
        <v>0</v>
      </c>
      <c r="BW82" s="9"/>
      <c r="BX82" s="9">
        <v>0</v>
      </c>
      <c r="BY82" s="9"/>
      <c r="BZ82" s="9"/>
      <c r="CA82" s="9"/>
      <c r="CB82" s="9">
        <v>0</v>
      </c>
      <c r="CC82" s="9"/>
      <c r="CD82" s="9">
        <v>0</v>
      </c>
      <c r="CE82" s="9"/>
      <c r="CF82" s="9"/>
      <c r="CG82" s="9"/>
      <c r="CH82" s="9">
        <v>0</v>
      </c>
      <c r="CI82" s="9"/>
      <c r="CJ82" s="9">
        <v>0</v>
      </c>
      <c r="CK82" s="19"/>
      <c r="CL82" s="31">
        <f t="shared" si="115"/>
        <v>0</v>
      </c>
      <c r="CM82" s="9">
        <v>0</v>
      </c>
      <c r="CN82" s="19"/>
      <c r="CO82" s="9">
        <v>0</v>
      </c>
      <c r="CP82" s="9"/>
      <c r="CQ82" s="9">
        <v>0</v>
      </c>
      <c r="CR82" s="9"/>
      <c r="CS82" s="9">
        <v>0</v>
      </c>
      <c r="CT82" s="9"/>
      <c r="CU82" s="9"/>
      <c r="CV82" s="9"/>
      <c r="CW82" s="9">
        <v>0</v>
      </c>
      <c r="CX82" s="9"/>
      <c r="CY82" s="9">
        <v>0</v>
      </c>
      <c r="CZ82" s="9"/>
      <c r="DA82" s="9"/>
      <c r="DB82" s="9"/>
      <c r="DC82" s="9">
        <v>0</v>
      </c>
      <c r="DD82" s="9"/>
      <c r="DE82" s="9">
        <v>0</v>
      </c>
      <c r="DF82" s="19"/>
      <c r="DG82" s="31">
        <f t="shared" si="116"/>
        <v>0</v>
      </c>
      <c r="DH82" s="9">
        <v>0</v>
      </c>
      <c r="DI82" s="19"/>
      <c r="DJ82" s="9">
        <v>0</v>
      </c>
      <c r="DK82" s="9"/>
      <c r="DL82" s="9">
        <v>0</v>
      </c>
      <c r="DM82" s="9"/>
      <c r="DN82" s="9">
        <v>0</v>
      </c>
      <c r="DO82" s="9"/>
      <c r="DP82" s="9"/>
      <c r="DQ82" s="9"/>
      <c r="DR82" s="9">
        <v>0</v>
      </c>
      <c r="DS82" s="9"/>
      <c r="DT82" s="9">
        <v>0</v>
      </c>
      <c r="DU82" s="9"/>
      <c r="DV82" s="9"/>
      <c r="DW82" s="9"/>
      <c r="DX82" s="9"/>
      <c r="DY82" s="19"/>
      <c r="DZ82" s="9">
        <v>0</v>
      </c>
      <c r="EA82" s="9"/>
      <c r="EB82" s="9">
        <v>0</v>
      </c>
      <c r="EC82" s="9"/>
      <c r="ED82" s="31">
        <f t="shared" si="117"/>
        <v>0</v>
      </c>
      <c r="EE82" s="9">
        <v>0</v>
      </c>
      <c r="EF82" s="19"/>
      <c r="EG82" s="9">
        <v>0</v>
      </c>
      <c r="EH82" s="9"/>
      <c r="EI82" s="9">
        <v>0</v>
      </c>
      <c r="EJ82" s="9"/>
      <c r="EK82" s="9">
        <v>0</v>
      </c>
      <c r="EL82" s="9"/>
      <c r="EM82" s="9"/>
      <c r="EN82" s="9"/>
      <c r="EO82" s="9">
        <v>0</v>
      </c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31">
        <f t="shared" si="118"/>
        <v>0</v>
      </c>
      <c r="FA82" s="9">
        <v>0</v>
      </c>
      <c r="FB82" s="19"/>
      <c r="FC82" s="9">
        <v>0</v>
      </c>
      <c r="FD82" s="19"/>
      <c r="FE82" s="9">
        <v>0</v>
      </c>
      <c r="FF82" s="9"/>
      <c r="FG82" s="9">
        <v>0</v>
      </c>
      <c r="FH82" s="9"/>
      <c r="FI82" s="9"/>
      <c r="FJ82" s="9"/>
      <c r="FK82" s="9"/>
      <c r="FL82" s="9"/>
      <c r="FM82" s="9">
        <v>0</v>
      </c>
      <c r="FN82" s="9"/>
      <c r="FO82" s="9"/>
      <c r="FP82" s="9"/>
      <c r="FQ82" s="9"/>
      <c r="FR82" s="9"/>
      <c r="FS82" s="9">
        <v>0</v>
      </c>
      <c r="FT82" s="9"/>
      <c r="FU82" s="9">
        <v>0</v>
      </c>
      <c r="FV82" s="31">
        <f t="shared" si="119"/>
        <v>0</v>
      </c>
      <c r="FW82" s="9">
        <v>0</v>
      </c>
      <c r="FX82" s="19"/>
      <c r="FY82" s="9">
        <v>0</v>
      </c>
      <c r="FZ82" s="9"/>
      <c r="GA82" s="9">
        <v>0</v>
      </c>
      <c r="GB82" s="9"/>
      <c r="GC82" s="9">
        <v>0</v>
      </c>
      <c r="GD82" s="9"/>
      <c r="GE82" s="9"/>
      <c r="GF82" s="9"/>
      <c r="GG82" s="9"/>
      <c r="GH82" s="9"/>
      <c r="GI82" s="9">
        <v>0</v>
      </c>
      <c r="GJ82" s="9"/>
      <c r="GK82" s="9"/>
      <c r="GL82" s="9"/>
      <c r="GM82" s="9"/>
      <c r="GN82" s="9"/>
      <c r="GO82" s="9">
        <v>0</v>
      </c>
      <c r="GP82" s="9"/>
      <c r="GQ82" s="9">
        <v>0</v>
      </c>
      <c r="GR82" s="19"/>
      <c r="GS82" s="31">
        <f t="shared" si="120"/>
        <v>0</v>
      </c>
      <c r="GT82" s="9">
        <v>0</v>
      </c>
      <c r="GU82" s="19"/>
      <c r="GV82" s="9">
        <v>0</v>
      </c>
      <c r="GW82" s="19"/>
      <c r="GX82" s="9">
        <v>0</v>
      </c>
      <c r="GY82" s="9"/>
      <c r="GZ82" s="9">
        <v>0</v>
      </c>
      <c r="HA82" s="9"/>
      <c r="HB82" s="9"/>
      <c r="HC82" s="9"/>
      <c r="HD82" s="9">
        <v>0</v>
      </c>
      <c r="HE82" s="9"/>
      <c r="HF82" s="9">
        <v>0</v>
      </c>
      <c r="HG82" s="9"/>
      <c r="HH82" s="9"/>
      <c r="HI82" s="9"/>
      <c r="HJ82" s="9">
        <v>0</v>
      </c>
      <c r="HK82" s="9"/>
      <c r="HL82" s="9">
        <v>0</v>
      </c>
      <c r="HM82" s="9"/>
      <c r="HN82" s="9">
        <v>0</v>
      </c>
      <c r="HO82" s="19"/>
      <c r="HP82" s="31">
        <f t="shared" si="121"/>
        <v>0</v>
      </c>
      <c r="HQ82" s="9">
        <v>0</v>
      </c>
      <c r="HR82" s="19"/>
      <c r="HS82" s="9">
        <v>0</v>
      </c>
      <c r="HT82" s="19"/>
      <c r="HU82" s="9">
        <v>0</v>
      </c>
      <c r="HV82" s="9"/>
      <c r="HW82" s="9"/>
      <c r="HX82" s="9"/>
      <c r="HY82" s="9">
        <v>0</v>
      </c>
      <c r="HZ82" s="9"/>
      <c r="IA82" s="9"/>
      <c r="IB82" s="9"/>
      <c r="IC82" s="9"/>
      <c r="ID82" s="9"/>
      <c r="IE82" s="9">
        <v>0</v>
      </c>
      <c r="IF82" s="9"/>
      <c r="IG82" s="9"/>
      <c r="IH82" s="9"/>
      <c r="II82" s="9">
        <v>0</v>
      </c>
      <c r="IJ82" s="9"/>
      <c r="IK82" s="9"/>
      <c r="IL82" s="9"/>
      <c r="IM82" s="9">
        <v>0</v>
      </c>
      <c r="IN82" s="9"/>
      <c r="IO82" s="31">
        <f t="shared" si="122"/>
        <v>0</v>
      </c>
      <c r="IP82" s="9">
        <v>0</v>
      </c>
      <c r="IQ82" s="19"/>
      <c r="IR82" s="9">
        <v>0</v>
      </c>
      <c r="IS82" s="19"/>
      <c r="IT82" s="9">
        <v>0</v>
      </c>
      <c r="IU82" s="9"/>
      <c r="IV82" s="9"/>
      <c r="IW82" s="9"/>
      <c r="IX82" s="9"/>
      <c r="IY82" s="9"/>
      <c r="IZ82" s="9"/>
      <c r="JA82" s="9"/>
      <c r="JB82" s="9"/>
      <c r="JC82" s="9"/>
      <c r="JD82" s="9"/>
      <c r="JE82" s="9"/>
      <c r="JF82" s="9"/>
      <c r="JG82" s="9"/>
      <c r="JH82" s="9">
        <v>0</v>
      </c>
      <c r="JI82" s="9"/>
      <c r="JJ82" s="9">
        <v>0</v>
      </c>
      <c r="JK82" s="9"/>
      <c r="JL82" s="9"/>
      <c r="JM82" s="9"/>
      <c r="JN82" s="31">
        <f>SUM(IP82:JK82)</f>
        <v>0</v>
      </c>
      <c r="JO82" s="9">
        <v>0</v>
      </c>
      <c r="JP82" s="9"/>
      <c r="JQ82" s="9"/>
      <c r="JR82" s="9"/>
      <c r="JS82" s="9">
        <f>P82+AL82+CB82+CW82+DR82+FK82+GG82+HD82+IC82+JB82</f>
        <v>0</v>
      </c>
      <c r="JT82" s="9"/>
      <c r="JU82" s="9">
        <f>DF82</f>
        <v>0</v>
      </c>
      <c r="JV82" s="9"/>
      <c r="JW82" s="72">
        <f t="shared" si="139"/>
        <v>0</v>
      </c>
      <c r="JX82" s="9"/>
      <c r="JY82" s="9">
        <f t="shared" si="130"/>
        <v>0</v>
      </c>
      <c r="JZ82" s="19"/>
      <c r="KA82" s="9">
        <f t="shared" si="131"/>
        <v>0</v>
      </c>
      <c r="KB82" s="8"/>
      <c r="KC82" s="9">
        <f>J82+AD82+BA82+BV82+CQ82+DL82+EI82+FE82+GA82+HD82+IT82+HU82</f>
        <v>0</v>
      </c>
      <c r="KD82" s="9"/>
      <c r="KE82" s="9">
        <f>L82+AH82+BC82+BX82+CS82+DN82</f>
        <v>0</v>
      </c>
      <c r="KF82" s="9"/>
      <c r="KG82" s="9"/>
      <c r="KH82" s="9"/>
      <c r="KI82" s="9"/>
      <c r="KJ82" s="9"/>
      <c r="KK82" s="9"/>
      <c r="KL82" s="9"/>
      <c r="KM82" s="9"/>
      <c r="KN82" s="9"/>
      <c r="KO82" s="9">
        <f>BM82+CH82+DC82+DZ82</f>
        <v>0</v>
      </c>
      <c r="KP82" s="9"/>
      <c r="KQ82" s="31">
        <f>SUM(JY82:KP82)</f>
        <v>0</v>
      </c>
      <c r="KR82" s="9"/>
      <c r="KS82" s="31">
        <v>0</v>
      </c>
      <c r="KT82" s="23"/>
      <c r="KU82" s="23"/>
      <c r="KV82" s="14"/>
    </row>
    <row r="83" spans="1:308" x14ac:dyDescent="0.2">
      <c r="B83" s="12" t="s">
        <v>164</v>
      </c>
      <c r="C83" s="83" t="s">
        <v>165</v>
      </c>
      <c r="D83" s="22"/>
      <c r="E83" s="19"/>
      <c r="F83" s="72">
        <f>ROUND(SUM(F84:F89),2)</f>
        <v>0</v>
      </c>
      <c r="G83" s="30"/>
      <c r="H83" s="72">
        <f>ROUND(SUM(H84:H89),2)</f>
        <v>0</v>
      </c>
      <c r="I83" s="30"/>
      <c r="J83" s="72">
        <f>ROUND(SUM(J84:J89),2)</f>
        <v>-345907.64</v>
      </c>
      <c r="K83" s="72"/>
      <c r="L83" s="72">
        <f>ROUND(SUM(L84:L89),2)</f>
        <v>-200</v>
      </c>
      <c r="M83" s="72"/>
      <c r="N83" s="72">
        <f>ROUND(SUM(N84:N89),2)</f>
        <v>0</v>
      </c>
      <c r="O83" s="30"/>
      <c r="P83" s="72">
        <f>ROUND(SUM(P84:P89),2)</f>
        <v>0</v>
      </c>
      <c r="Q83" s="30"/>
      <c r="R83" s="72">
        <f>ROUND(SUM(R84:R89),2)</f>
        <v>0</v>
      </c>
      <c r="S83" s="30"/>
      <c r="T83" s="72">
        <f>ROUND(SUM(T84:T89),2)</f>
        <v>0</v>
      </c>
      <c r="U83" s="30"/>
      <c r="V83" s="72">
        <f>ROUND(SUM(V84:V89),2)</f>
        <v>0</v>
      </c>
      <c r="W83" s="30"/>
      <c r="X83" s="72">
        <f>ROUND(SUM(X84:X89),2)</f>
        <v>0</v>
      </c>
      <c r="Y83" s="31">
        <f t="shared" ref="Y83:Y91" si="140">SUM(F83:X83)</f>
        <v>-346107.64</v>
      </c>
      <c r="Z83" s="72">
        <f>ROUND(SUM(Z84:Z89),2)</f>
        <v>0</v>
      </c>
      <c r="AA83" s="30"/>
      <c r="AB83" s="72">
        <f>ROUND(SUM(AB84:AB89),2)</f>
        <v>0</v>
      </c>
      <c r="AC83" s="30"/>
      <c r="AD83" s="72">
        <f>ROUND(SUM(AD84:AD89),2)</f>
        <v>-380373.49</v>
      </c>
      <c r="AE83" s="72"/>
      <c r="AF83" s="72">
        <f>ROUND(SUM(AF84:AF89),2)</f>
        <v>0</v>
      </c>
      <c r="AG83" s="72"/>
      <c r="AH83" s="72">
        <f>ROUND(SUM(AH84:AH89),2)</f>
        <v>-54.4</v>
      </c>
      <c r="AI83" s="72"/>
      <c r="AJ83" s="72">
        <f>ROUND(SUM(AJ84:AJ89),2)</f>
        <v>0</v>
      </c>
      <c r="AK83" s="72"/>
      <c r="AL83" s="72">
        <f>ROUND(SUM(AL84:AL89),2)</f>
        <v>0</v>
      </c>
      <c r="AM83" s="30"/>
      <c r="AN83" s="72">
        <f>ROUND(SUM(AN84:AN89),2)</f>
        <v>0</v>
      </c>
      <c r="AO83" s="72"/>
      <c r="AP83" s="72">
        <f>ROUND(SUM(AP84:AP89),2)</f>
        <v>0</v>
      </c>
      <c r="AQ83" s="72"/>
      <c r="AR83" s="72">
        <f>ROUND(SUM(AR84:AR89),2)</f>
        <v>0</v>
      </c>
      <c r="AS83" s="72"/>
      <c r="AT83" s="72">
        <f>ROUND(SUM(AT84:AT89),2)</f>
        <v>0</v>
      </c>
      <c r="AU83" s="30"/>
      <c r="AV83" s="31">
        <f t="shared" si="114"/>
        <v>-380427.89</v>
      </c>
      <c r="AW83" s="72">
        <f>ROUND(SUM(AW84:AW89),2)</f>
        <v>0</v>
      </c>
      <c r="AX83" s="30"/>
      <c r="AY83" s="72">
        <f>ROUND(SUM(AY84:AY89),2)</f>
        <v>0</v>
      </c>
      <c r="AZ83" s="30"/>
      <c r="BA83" s="72">
        <f>ROUND(SUM(BA84:BA89),2)</f>
        <v>-547820.65</v>
      </c>
      <c r="BB83" s="72"/>
      <c r="BC83" s="72">
        <f>ROUND(SUM(BC84:BC89),2)</f>
        <v>-1528222.25</v>
      </c>
      <c r="BD83" s="72"/>
      <c r="BE83" s="72">
        <f>ROUND(SUM(BE84:BE89),2)</f>
        <v>0</v>
      </c>
      <c r="BF83" s="72"/>
      <c r="BG83" s="72">
        <f>ROUND(SUM(BG84:BG89),2)</f>
        <v>0</v>
      </c>
      <c r="BH83" s="72"/>
      <c r="BI83" s="72">
        <f>ROUND(SUM(BI84:BI89),2)</f>
        <v>0</v>
      </c>
      <c r="BJ83" s="72"/>
      <c r="BK83" s="72">
        <f>ROUND(SUM(BK84:BK89),2)</f>
        <v>0</v>
      </c>
      <c r="BL83" s="72"/>
      <c r="BM83" s="72">
        <f>ROUND(SUM(BM84:BM89),2)</f>
        <v>0</v>
      </c>
      <c r="BN83" s="72"/>
      <c r="BO83" s="72">
        <f>ROUND(SUM(BO84:BO89),2)</f>
        <v>-67707.72</v>
      </c>
      <c r="BP83" s="30"/>
      <c r="BQ83" s="72">
        <f t="shared" ref="BQ83:BQ91" si="141">SUM(AW83:BP83)</f>
        <v>-2143750.62</v>
      </c>
      <c r="BR83" s="72">
        <f>ROUND(SUM(BR84:BR89),2)</f>
        <v>0</v>
      </c>
      <c r="BS83" s="30"/>
      <c r="BT83" s="72">
        <f>ROUND(SUM(BT84:BT89),2)</f>
        <v>0</v>
      </c>
      <c r="BU83" s="72"/>
      <c r="BV83" s="72">
        <f>ROUND(SUM(BV84:BV89),2)</f>
        <v>-508884.88</v>
      </c>
      <c r="BW83" s="30"/>
      <c r="BX83" s="72">
        <f>ROUND(SUM(BX84:BX89),2)</f>
        <v>-52409.88</v>
      </c>
      <c r="BY83" s="72"/>
      <c r="BZ83" s="72">
        <f>ROUND(SUM(BZ84:BZ89),2)</f>
        <v>0</v>
      </c>
      <c r="CA83" s="72"/>
      <c r="CB83" s="72">
        <f>ROUND(SUM(CB84:CB89),2)</f>
        <v>0</v>
      </c>
      <c r="CC83" s="72"/>
      <c r="CD83" s="72">
        <f>ROUND(SUM(CD84:CD89),2)</f>
        <v>0</v>
      </c>
      <c r="CE83" s="72"/>
      <c r="CF83" s="72">
        <f>ROUND(SUM(CF84:CF89),2)</f>
        <v>0</v>
      </c>
      <c r="CG83" s="72"/>
      <c r="CH83" s="72">
        <f>ROUND(SUM(CH84:CH89),2)</f>
        <v>0</v>
      </c>
      <c r="CI83" s="72"/>
      <c r="CJ83" s="72">
        <f>ROUND(SUM(CJ84:CJ89),2)</f>
        <v>0</v>
      </c>
      <c r="CK83" s="30"/>
      <c r="CL83" s="31">
        <f t="shared" si="115"/>
        <v>-561294.76</v>
      </c>
      <c r="CM83" s="72">
        <f>ROUND(SUM(CM84:CM89),2)</f>
        <v>0</v>
      </c>
      <c r="CN83" s="30"/>
      <c r="CO83" s="72">
        <f>ROUND(SUM(CO84:CO89),2)</f>
        <v>0</v>
      </c>
      <c r="CP83" s="30"/>
      <c r="CQ83" s="72">
        <f>ROUND(SUM(CQ84:CQ89),2)</f>
        <v>-551876.18999999994</v>
      </c>
      <c r="CR83" s="30"/>
      <c r="CS83" s="72">
        <f>ROUND(SUM(CS84:CS89),2)</f>
        <v>-92.99</v>
      </c>
      <c r="CT83" s="72"/>
      <c r="CU83" s="72">
        <f>ROUND(SUM(CU84:CU89),2)</f>
        <v>-270</v>
      </c>
      <c r="CV83" s="72"/>
      <c r="CW83" s="72">
        <f>ROUND(SUM(CW84:CW89),2)</f>
        <v>-131714.21</v>
      </c>
      <c r="CX83" s="72"/>
      <c r="CY83" s="72">
        <f>ROUND(SUM(CY84:CY89),2)</f>
        <v>0</v>
      </c>
      <c r="CZ83" s="72"/>
      <c r="DA83" s="72">
        <f>ROUND(SUM(DA84:DA89),2)</f>
        <v>0</v>
      </c>
      <c r="DB83" s="72"/>
      <c r="DC83" s="72">
        <f>ROUND(SUM(DC84:DC89),2)</f>
        <v>0</v>
      </c>
      <c r="DD83" s="72"/>
      <c r="DE83" s="72">
        <f>ROUND(SUM(DE84:DE89),2)</f>
        <v>-67711.070000000007</v>
      </c>
      <c r="DF83" s="30"/>
      <c r="DG83" s="31">
        <f t="shared" si="116"/>
        <v>-751664.46</v>
      </c>
      <c r="DH83" s="72">
        <f>ROUND(SUM(DH84:DH89),2)</f>
        <v>0</v>
      </c>
      <c r="DI83" s="30"/>
      <c r="DJ83" s="72">
        <f>ROUND(SUM(DJ84:DJ89),2)</f>
        <v>0</v>
      </c>
      <c r="DK83" s="30"/>
      <c r="DL83" s="72">
        <f>ROUND(SUM(DL84:DL89),2)</f>
        <v>-987597.26</v>
      </c>
      <c r="DM83" s="30"/>
      <c r="DN83" s="72">
        <f>ROUND(SUM(DN84:DN89),2)</f>
        <v>93</v>
      </c>
      <c r="DO83" s="72"/>
      <c r="DP83" s="72">
        <f>ROUND(SUM(DP84:DP89),2)</f>
        <v>0</v>
      </c>
      <c r="DQ83" s="30"/>
      <c r="DR83" s="72">
        <f>ROUND(SUM(DR84:DR89),2)</f>
        <v>-262135.53</v>
      </c>
      <c r="DS83" s="72"/>
      <c r="DT83" s="72">
        <f>ROUND(SUM(DT84:DT89),2)</f>
        <v>0</v>
      </c>
      <c r="DU83" s="72"/>
      <c r="DV83" s="72">
        <f>ROUND(SUM(DV84:DV89),2)</f>
        <v>0</v>
      </c>
      <c r="DW83" s="72"/>
      <c r="DX83" s="72">
        <f>ROUND(SUM(DX84:DX89),2)</f>
        <v>0</v>
      </c>
      <c r="DY83" s="30"/>
      <c r="DZ83" s="72">
        <f>ROUND(SUM(DZ84:DZ89),2)</f>
        <v>0</v>
      </c>
      <c r="EA83" s="72"/>
      <c r="EB83" s="72">
        <f>ROUND(SUM(EB84:EB89),2)</f>
        <v>-67707.72</v>
      </c>
      <c r="EC83" s="72"/>
      <c r="ED83" s="72">
        <f t="shared" si="117"/>
        <v>-1317347.51</v>
      </c>
      <c r="EE83" s="72">
        <f>ROUND(SUM(EE84:EE89),2)</f>
        <v>0</v>
      </c>
      <c r="EF83" s="30"/>
      <c r="EG83" s="72">
        <f>ROUND(SUM(EG84:EG89),2)</f>
        <v>0</v>
      </c>
      <c r="EH83" s="30"/>
      <c r="EI83" s="72">
        <f>ROUND(SUM(EI84:EI89),2)</f>
        <v>-1154785.55</v>
      </c>
      <c r="EJ83" s="30"/>
      <c r="EK83" s="72">
        <f>ROUND(SUM(EK84:EK89),2)</f>
        <v>0</v>
      </c>
      <c r="EL83" s="72"/>
      <c r="EM83" s="72">
        <f>ROUND(SUM(EM84:EM89),2)</f>
        <v>-26.33</v>
      </c>
      <c r="EN83" s="30"/>
      <c r="EO83" s="72">
        <f>ROUND(SUM(EO84:EO89),2)</f>
        <v>-256000</v>
      </c>
      <c r="EP83" s="72"/>
      <c r="EQ83" s="72">
        <f>ROUND(SUM(EQ84:EQ89),2)</f>
        <v>0</v>
      </c>
      <c r="ER83" s="72"/>
      <c r="ES83" s="72">
        <f>ROUND(SUM(ES84:ES89),2)</f>
        <v>0</v>
      </c>
      <c r="ET83" s="72"/>
      <c r="EU83" s="72">
        <f>ROUND(SUM(EU84:EU89),2)</f>
        <v>0</v>
      </c>
      <c r="EV83" s="72"/>
      <c r="EW83" s="72">
        <f>ROUND(SUM(EW84:EW89),2)</f>
        <v>0</v>
      </c>
      <c r="EX83" s="72"/>
      <c r="EY83" s="72">
        <f>ROUND(SUM(EY84:EY89),2)</f>
        <v>0</v>
      </c>
      <c r="EZ83" s="31">
        <f t="shared" si="118"/>
        <v>-1410811.8800000001</v>
      </c>
      <c r="FA83" s="72">
        <f>ROUND(SUM(FA84:FA89),2)</f>
        <v>0</v>
      </c>
      <c r="FB83" s="30"/>
      <c r="FC83" s="72">
        <f>ROUND(SUM(FC84:FC89),2)</f>
        <v>0</v>
      </c>
      <c r="FD83" s="30"/>
      <c r="FE83" s="72">
        <f>ROUND(SUM(FE84:FE89),2)</f>
        <v>-640042.26</v>
      </c>
      <c r="FF83" s="30"/>
      <c r="FG83" s="72">
        <f>ROUND(SUM(FG84:FG89),2)</f>
        <v>0</v>
      </c>
      <c r="FH83" s="72"/>
      <c r="FI83" s="72">
        <f>ROUND(SUM(FI84:FI89),2)</f>
        <v>0</v>
      </c>
      <c r="FJ83" s="72"/>
      <c r="FK83" s="72">
        <f>ROUND(SUM(FK84:FK89),2)</f>
        <v>-50300</v>
      </c>
      <c r="FL83" s="72"/>
      <c r="FM83" s="72">
        <f>ROUND(SUM(FM84:FM89),2)</f>
        <v>0</v>
      </c>
      <c r="FN83" s="72"/>
      <c r="FO83" s="72">
        <f>ROUND(SUM(FO84:FO89),2)</f>
        <v>0</v>
      </c>
      <c r="FP83" s="30"/>
      <c r="FQ83" s="72">
        <f>ROUND(SUM(FQ84:FQ89),2)</f>
        <v>0</v>
      </c>
      <c r="FR83" s="30"/>
      <c r="FS83" s="72">
        <f>ROUND(SUM(FS84:FS89),2)</f>
        <v>0</v>
      </c>
      <c r="FT83" s="72"/>
      <c r="FU83" s="72">
        <f>ROUND(SUM(FU84:FU89),2)</f>
        <v>0</v>
      </c>
      <c r="FV83" s="31">
        <f t="shared" si="119"/>
        <v>-690342.26</v>
      </c>
      <c r="FW83" s="72">
        <f>ROUND(SUM(FW84:FW89),2)</f>
        <v>0</v>
      </c>
      <c r="FX83" s="30"/>
      <c r="FY83" s="72">
        <f>ROUND(SUM(FY84:FY89),2)</f>
        <v>0</v>
      </c>
      <c r="FZ83" s="72"/>
      <c r="GA83" s="72">
        <f>ROUND(SUM(GA84:GA89),2)</f>
        <v>-784666.97</v>
      </c>
      <c r="GB83" s="72"/>
      <c r="GC83" s="72">
        <f>ROUND(SUM(GC84:GC89),2)</f>
        <v>0</v>
      </c>
      <c r="GD83" s="72"/>
      <c r="GE83" s="72">
        <f>ROUND(SUM(GE84:GE89),2)</f>
        <v>-585.29999999999995</v>
      </c>
      <c r="GF83" s="30"/>
      <c r="GG83" s="72">
        <f>ROUND(SUM(GG84:GG89),2)</f>
        <v>-149500</v>
      </c>
      <c r="GH83" s="30"/>
      <c r="GI83" s="72">
        <f>ROUND(SUM(GI84:GI89),2)</f>
        <v>0</v>
      </c>
      <c r="GJ83" s="72"/>
      <c r="GK83" s="72">
        <f>ROUND(SUM(GK84:GK89),2)</f>
        <v>0</v>
      </c>
      <c r="GL83" s="30"/>
      <c r="GM83" s="72">
        <f>ROUND(SUM(GM84:GM89),2)</f>
        <v>0</v>
      </c>
      <c r="GN83" s="72"/>
      <c r="GO83" s="72">
        <f>ROUND(SUM(GO84:GO89),2)</f>
        <v>0</v>
      </c>
      <c r="GP83" s="72"/>
      <c r="GQ83" s="72">
        <f>ROUND(SUM(GQ84:GQ89),2)</f>
        <v>0</v>
      </c>
      <c r="GR83" s="30"/>
      <c r="GS83" s="31">
        <f t="shared" si="120"/>
        <v>-934752.27</v>
      </c>
      <c r="GT83" s="72">
        <f>ROUND(SUM(GT84:GT89),2)</f>
        <v>0</v>
      </c>
      <c r="GU83" s="30"/>
      <c r="GV83" s="72">
        <f>ROUND(SUM(GV84:GV89),2)</f>
        <v>0</v>
      </c>
      <c r="GW83" s="30"/>
      <c r="GX83" s="72">
        <f>ROUND(SUM(GX84:GX89),2)</f>
        <v>-775296.45</v>
      </c>
      <c r="GY83" s="30"/>
      <c r="GZ83" s="72">
        <f>ROUND(SUM(GZ84:GZ89),2)</f>
        <v>0</v>
      </c>
      <c r="HA83" s="72"/>
      <c r="HB83" s="72">
        <f>ROUND(SUM(HB84:HB89),2)</f>
        <v>-250</v>
      </c>
      <c r="HC83" s="30"/>
      <c r="HD83" s="72">
        <f>ROUND(SUM(HD84:HD89),2)</f>
        <v>-241549.74</v>
      </c>
      <c r="HE83" s="30"/>
      <c r="HF83" s="72">
        <f>ROUND(SUM(HF84:HF89),2)</f>
        <v>0</v>
      </c>
      <c r="HG83" s="72"/>
      <c r="HH83" s="72">
        <f>ROUND(SUM(HH84:HH92),2)</f>
        <v>0</v>
      </c>
      <c r="HI83" s="72"/>
      <c r="HJ83" s="72">
        <f>ROUND(SUM(HJ84:HJ89),2)</f>
        <v>0</v>
      </c>
      <c r="HK83" s="30"/>
      <c r="HL83" s="72">
        <f>ROUND(SUM(HL84:HL89),2)</f>
        <v>0</v>
      </c>
      <c r="HM83" s="72"/>
      <c r="HN83" s="72">
        <f>ROUND(SUM(HN84:HN89),2)</f>
        <v>0</v>
      </c>
      <c r="HO83" s="30"/>
      <c r="HP83" s="31">
        <f t="shared" si="121"/>
        <v>-1017096.19</v>
      </c>
      <c r="HQ83" s="72">
        <f>ROUND(SUM(HQ84:HQ89),2)</f>
        <v>0</v>
      </c>
      <c r="HR83" s="30"/>
      <c r="HS83" s="72">
        <f>ROUND(SUM(HS84:HS89),2)</f>
        <v>0</v>
      </c>
      <c r="HT83" s="30"/>
      <c r="HU83" s="72">
        <f>ROUND(SUM(HU84:HU89),2)</f>
        <v>-823620.56</v>
      </c>
      <c r="HV83" s="30"/>
      <c r="HW83" s="72">
        <f>ROUND(SUM(HW84:HW89),2)</f>
        <v>0</v>
      </c>
      <c r="HX83" s="30"/>
      <c r="HY83" s="72">
        <f>ROUND(SUM(HY84:HY89),2)</f>
        <v>0</v>
      </c>
      <c r="HZ83" s="72"/>
      <c r="IA83" s="72">
        <f>ROUND(SUM(IA84:IA89),2)</f>
        <v>-154.5</v>
      </c>
      <c r="IB83" s="72"/>
      <c r="IC83" s="72">
        <f>ROUND(SUM(IC84:IC89),2)</f>
        <v>-75500</v>
      </c>
      <c r="ID83" s="30"/>
      <c r="IE83" s="72">
        <f>ROUND(SUM(IE84:IE89),2)</f>
        <v>0</v>
      </c>
      <c r="IF83" s="72"/>
      <c r="IG83" s="72">
        <f>ROUND(SUM(IG84:IG89),2)</f>
        <v>0</v>
      </c>
      <c r="IH83" s="30"/>
      <c r="II83" s="72">
        <f>ROUND(SUM(II84:II89),2)</f>
        <v>0</v>
      </c>
      <c r="IJ83" s="72"/>
      <c r="IK83" s="72">
        <f>ROUND(SUM(IK84:IK89),2)</f>
        <v>0</v>
      </c>
      <c r="IL83" s="72"/>
      <c r="IM83" s="72">
        <f>ROUND(SUM(IM84:IM89),2)</f>
        <v>-18523.53</v>
      </c>
      <c r="IN83" s="30"/>
      <c r="IO83" s="31">
        <f t="shared" si="122"/>
        <v>-917798.59000000008</v>
      </c>
      <c r="IP83" s="72">
        <f>ROUND(SUM(IP84:IP89),2)</f>
        <v>0</v>
      </c>
      <c r="IQ83" s="30"/>
      <c r="IR83" s="72">
        <f>ROUND(SUM(IR84:IR89),2)</f>
        <v>0</v>
      </c>
      <c r="IS83" s="30"/>
      <c r="IT83" s="72">
        <f>ROUND(SUM(IT84:IT89),2)</f>
        <v>-775094.84</v>
      </c>
      <c r="IU83" s="72"/>
      <c r="IV83" s="72">
        <f>ROUND(SUM(IV84:IV89),2)</f>
        <v>0</v>
      </c>
      <c r="IW83" s="30"/>
      <c r="IX83" s="72">
        <f>ROUND(SUM(IX84:IX89),2)</f>
        <v>0</v>
      </c>
      <c r="IY83" s="72"/>
      <c r="IZ83" s="72">
        <f>ROUND(SUM(IZ84:IZ89),2)</f>
        <v>-223701.7</v>
      </c>
      <c r="JA83" s="72"/>
      <c r="JB83" s="72">
        <f>ROUND(SUM(JB84:JB89),2)</f>
        <v>-27900</v>
      </c>
      <c r="JC83" s="72"/>
      <c r="JD83" s="72">
        <f>ROUND(SUM(JD84:JD89),2)</f>
        <v>0</v>
      </c>
      <c r="JE83" s="72"/>
      <c r="JF83" s="72">
        <f>ROUND(SUM(JF84:JF89),2)</f>
        <v>0</v>
      </c>
      <c r="JG83" s="72"/>
      <c r="JH83" s="72">
        <f>ROUND(SUM(JH84:JH89),2)</f>
        <v>0</v>
      </c>
      <c r="JI83" s="72"/>
      <c r="JJ83" s="72">
        <f>ROUND(SUM(JJ84:JJ89),2)</f>
        <v>0</v>
      </c>
      <c r="JK83" s="30"/>
      <c r="JL83" s="72">
        <f>ROUND(SUM(JL84:JL89),2)</f>
        <v>-1535.29</v>
      </c>
      <c r="JM83" s="72"/>
      <c r="JN83" s="31">
        <f t="shared" ref="JN83:JN98" si="142">SUM(IP83:JL83)</f>
        <v>-1028231.8300000001</v>
      </c>
      <c r="JO83" s="72">
        <f>ROUND(SUM(JO84:JO89),2)</f>
        <v>-966673</v>
      </c>
      <c r="JP83" s="31"/>
      <c r="JQ83" s="72">
        <f>ROUND(SUM(JQ84:JQ89),2)</f>
        <v>0</v>
      </c>
      <c r="JR83" s="31"/>
      <c r="JS83" s="72">
        <f>ROUND(SUM(JS84:JS89),2)</f>
        <v>-1194599.48</v>
      </c>
      <c r="JT83" s="31"/>
      <c r="JU83" s="72">
        <f>SUM(JT84:JU89)</f>
        <v>-223185.33000000002</v>
      </c>
      <c r="JV83" s="31"/>
      <c r="JW83" s="72">
        <f t="shared" si="139"/>
        <v>-2384457.81</v>
      </c>
      <c r="JX83" s="31"/>
      <c r="JY83" s="72">
        <f>ROUND(SUM(JY84:JY89),2)</f>
        <v>0</v>
      </c>
      <c r="JZ83" s="30"/>
      <c r="KA83" s="72">
        <f>ROUND(SUM(KA84:KA89),2)</f>
        <v>0</v>
      </c>
      <c r="KB83" s="72"/>
      <c r="KC83" s="72">
        <f>ROUND(SUM(KC84:KC89),2)</f>
        <v>-7309293.7400000002</v>
      </c>
      <c r="KD83" s="72"/>
      <c r="KE83" s="72">
        <f>ROUND(SUM(KE84:KE89),2)</f>
        <v>-1580886.52</v>
      </c>
      <c r="KF83" s="72"/>
      <c r="KG83" s="72">
        <f>ROUND(SUM(KG84:KG89),2)</f>
        <v>-224987.83</v>
      </c>
      <c r="KH83" s="72"/>
      <c r="KI83" s="72">
        <f>SUM(KI84:KI89)</f>
        <v>0</v>
      </c>
      <c r="KJ83" s="72"/>
      <c r="KK83" s="72">
        <f>SUM(KK84:KK89)</f>
        <v>0</v>
      </c>
      <c r="KL83" s="72"/>
      <c r="KM83" s="72">
        <f>SUM(KM84:KM89)</f>
        <v>0</v>
      </c>
      <c r="KN83" s="72"/>
      <c r="KO83" s="72">
        <f>SUM(KL84:KO89)</f>
        <v>0</v>
      </c>
      <c r="KP83" s="72"/>
      <c r="KQ83" s="72">
        <f t="shared" ref="KQ83:KQ91" si="143">SUM(JW83:KP83)</f>
        <v>-11499625.9</v>
      </c>
      <c r="KR83" s="19"/>
      <c r="KS83" s="72">
        <v>-7676202.8000000007</v>
      </c>
      <c r="KT83" s="23"/>
      <c r="KU83" s="23"/>
      <c r="KV83" s="14"/>
    </row>
    <row r="84" spans="1:308" x14ac:dyDescent="0.2">
      <c r="A84" s="74">
        <v>15</v>
      </c>
      <c r="B84" s="40" t="s">
        <v>166</v>
      </c>
      <c r="C84" s="11" t="s">
        <v>167</v>
      </c>
      <c r="E84" s="19"/>
      <c r="F84" s="9">
        <v>0</v>
      </c>
      <c r="G84" s="19"/>
      <c r="H84" s="9">
        <v>0</v>
      </c>
      <c r="I84" s="19"/>
      <c r="J84" s="9">
        <v>-130149.55</v>
      </c>
      <c r="K84" s="9"/>
      <c r="L84" s="9">
        <v>0</v>
      </c>
      <c r="M84" s="9"/>
      <c r="N84" s="9">
        <v>0</v>
      </c>
      <c r="O84" s="9"/>
      <c r="P84" s="9">
        <v>0</v>
      </c>
      <c r="Q84" s="9"/>
      <c r="R84" s="9">
        <v>0</v>
      </c>
      <c r="S84" s="9"/>
      <c r="T84" s="9">
        <v>0</v>
      </c>
      <c r="U84" s="9"/>
      <c r="V84" s="9">
        <v>0</v>
      </c>
      <c r="W84" s="9"/>
      <c r="X84" s="9">
        <v>0</v>
      </c>
      <c r="Y84" s="31">
        <f t="shared" si="140"/>
        <v>-130149.55</v>
      </c>
      <c r="Z84" s="9">
        <v>0</v>
      </c>
      <c r="AA84" s="19"/>
      <c r="AB84" s="9">
        <v>0</v>
      </c>
      <c r="AC84" s="19"/>
      <c r="AD84" s="9">
        <v>-266874.98000000004</v>
      </c>
      <c r="AE84" s="9"/>
      <c r="AF84" s="9">
        <v>0</v>
      </c>
      <c r="AG84" s="9"/>
      <c r="AH84" s="9">
        <v>0</v>
      </c>
      <c r="AI84" s="9"/>
      <c r="AJ84" s="9">
        <v>0</v>
      </c>
      <c r="AK84" s="9"/>
      <c r="AL84" s="9">
        <v>0</v>
      </c>
      <c r="AM84" s="9"/>
      <c r="AN84" s="9">
        <v>0</v>
      </c>
      <c r="AO84" s="9"/>
      <c r="AP84" s="9">
        <v>0</v>
      </c>
      <c r="AQ84" s="9"/>
      <c r="AR84" s="9">
        <v>0</v>
      </c>
      <c r="AS84" s="9"/>
      <c r="AT84" s="9">
        <v>0</v>
      </c>
      <c r="AU84" s="9"/>
      <c r="AV84" s="31">
        <f t="shared" si="114"/>
        <v>-266874.98000000004</v>
      </c>
      <c r="AW84" s="9">
        <v>0</v>
      </c>
      <c r="AX84" s="19"/>
      <c r="AY84" s="9">
        <v>0</v>
      </c>
      <c r="AZ84" s="9"/>
      <c r="BA84" s="9">
        <v>-444244.04000000004</v>
      </c>
      <c r="BB84" s="9"/>
      <c r="BC84" s="9">
        <v>0</v>
      </c>
      <c r="BD84" s="9"/>
      <c r="BE84" s="9">
        <v>0</v>
      </c>
      <c r="BF84" s="9"/>
      <c r="BG84" s="9">
        <v>0</v>
      </c>
      <c r="BH84" s="9"/>
      <c r="BI84" s="9">
        <v>0</v>
      </c>
      <c r="BJ84" s="9"/>
      <c r="BK84" s="9">
        <v>0</v>
      </c>
      <c r="BL84" s="9"/>
      <c r="BM84" s="9">
        <v>0</v>
      </c>
      <c r="BN84" s="9"/>
      <c r="BO84" s="9">
        <v>0</v>
      </c>
      <c r="BP84" s="19"/>
      <c r="BQ84" s="31">
        <f t="shared" si="141"/>
        <v>-444244.04000000004</v>
      </c>
      <c r="BR84" s="9">
        <v>0</v>
      </c>
      <c r="BS84" s="19"/>
      <c r="BT84" s="9">
        <v>0</v>
      </c>
      <c r="BU84" s="9"/>
      <c r="BV84" s="9">
        <v>-326174.87000000005</v>
      </c>
      <c r="BW84" s="9"/>
      <c r="BX84" s="9">
        <v>0</v>
      </c>
      <c r="BY84" s="9"/>
      <c r="BZ84" s="9">
        <v>0</v>
      </c>
      <c r="CA84" s="9"/>
      <c r="CB84" s="9">
        <v>0</v>
      </c>
      <c r="CC84" s="9"/>
      <c r="CD84" s="9">
        <v>0</v>
      </c>
      <c r="CE84" s="9"/>
      <c r="CF84" s="9">
        <v>0</v>
      </c>
      <c r="CG84" s="9"/>
      <c r="CH84" s="9">
        <v>0</v>
      </c>
      <c r="CI84" s="9"/>
      <c r="CJ84" s="9">
        <v>0</v>
      </c>
      <c r="CK84" s="19"/>
      <c r="CL84" s="31">
        <f t="shared" si="115"/>
        <v>-326174.87000000005</v>
      </c>
      <c r="CM84" s="9">
        <v>0</v>
      </c>
      <c r="CN84" s="19"/>
      <c r="CO84" s="9">
        <v>0</v>
      </c>
      <c r="CP84" s="9"/>
      <c r="CQ84" s="9">
        <v>-330171.14</v>
      </c>
      <c r="CR84" s="9"/>
      <c r="CS84" s="9">
        <v>0</v>
      </c>
      <c r="CT84" s="9"/>
      <c r="CU84" s="9">
        <v>0</v>
      </c>
      <c r="CV84" s="9"/>
      <c r="CW84" s="9">
        <v>0</v>
      </c>
      <c r="CX84" s="9"/>
      <c r="CY84" s="9">
        <v>0</v>
      </c>
      <c r="CZ84" s="9"/>
      <c r="DA84" s="9">
        <v>0</v>
      </c>
      <c r="DB84" s="9"/>
      <c r="DC84" s="9">
        <v>0</v>
      </c>
      <c r="DD84" s="9"/>
      <c r="DE84" s="9">
        <v>0</v>
      </c>
      <c r="DF84" s="19"/>
      <c r="DG84" s="31">
        <f t="shared" si="116"/>
        <v>-330171.14</v>
      </c>
      <c r="DH84" s="9">
        <v>0</v>
      </c>
      <c r="DI84" s="19"/>
      <c r="DJ84" s="9">
        <v>0</v>
      </c>
      <c r="DK84" s="9"/>
      <c r="DL84" s="9">
        <v>-378033.72000000009</v>
      </c>
      <c r="DM84" s="9"/>
      <c r="DN84" s="9">
        <v>0</v>
      </c>
      <c r="DO84" s="9"/>
      <c r="DP84" s="9">
        <v>0</v>
      </c>
      <c r="DQ84" s="9"/>
      <c r="DR84" s="9">
        <v>0</v>
      </c>
      <c r="DS84" s="9"/>
      <c r="DT84" s="9">
        <v>0</v>
      </c>
      <c r="DU84" s="9"/>
      <c r="DV84" s="9">
        <v>0</v>
      </c>
      <c r="DW84" s="9"/>
      <c r="DX84" s="9">
        <v>0</v>
      </c>
      <c r="DY84" s="19"/>
      <c r="DZ84" s="9">
        <v>0</v>
      </c>
      <c r="EA84" s="9"/>
      <c r="EB84" s="9">
        <v>0</v>
      </c>
      <c r="EC84" s="9"/>
      <c r="ED84" s="31">
        <f t="shared" si="117"/>
        <v>-378033.72000000009</v>
      </c>
      <c r="EE84" s="9">
        <v>0</v>
      </c>
      <c r="EF84" s="19"/>
      <c r="EG84" s="9">
        <v>0</v>
      </c>
      <c r="EH84" s="9"/>
      <c r="EI84" s="9">
        <v>-350275.87000000005</v>
      </c>
      <c r="EJ84" s="9"/>
      <c r="EK84" s="9">
        <v>0</v>
      </c>
      <c r="EL84" s="9"/>
      <c r="EM84" s="9">
        <v>0</v>
      </c>
      <c r="EN84" s="9"/>
      <c r="EO84" s="9">
        <v>0</v>
      </c>
      <c r="EP84" s="9"/>
      <c r="EQ84" s="9">
        <v>0</v>
      </c>
      <c r="ER84" s="9"/>
      <c r="ES84" s="9">
        <v>0</v>
      </c>
      <c r="ET84" s="9"/>
      <c r="EU84" s="9">
        <v>0</v>
      </c>
      <c r="EV84" s="9"/>
      <c r="EW84" s="9">
        <v>0</v>
      </c>
      <c r="EX84" s="9"/>
      <c r="EY84" s="9">
        <v>0</v>
      </c>
      <c r="EZ84" s="31">
        <f t="shared" si="118"/>
        <v>-350275.87000000005</v>
      </c>
      <c r="FA84" s="9">
        <v>0</v>
      </c>
      <c r="FB84" s="19"/>
      <c r="FC84" s="9">
        <v>0</v>
      </c>
      <c r="FD84" s="19"/>
      <c r="FE84" s="9">
        <v>-236450.55000000005</v>
      </c>
      <c r="FF84" s="9"/>
      <c r="FG84" s="9">
        <v>0</v>
      </c>
      <c r="FH84" s="9"/>
      <c r="FI84" s="9">
        <v>0</v>
      </c>
      <c r="FJ84" s="9"/>
      <c r="FK84" s="9">
        <v>0</v>
      </c>
      <c r="FL84" s="9"/>
      <c r="FM84" s="9">
        <v>0</v>
      </c>
      <c r="FN84" s="9"/>
      <c r="FO84" s="9">
        <v>0</v>
      </c>
      <c r="FP84" s="9"/>
      <c r="FQ84" s="9">
        <v>0</v>
      </c>
      <c r="FR84" s="9"/>
      <c r="FS84" s="9">
        <v>0</v>
      </c>
      <c r="FT84" s="9"/>
      <c r="FU84" s="9">
        <v>0</v>
      </c>
      <c r="FV84" s="31">
        <f t="shared" si="119"/>
        <v>-236450.55000000005</v>
      </c>
      <c r="FW84" s="9">
        <v>0</v>
      </c>
      <c r="FX84" s="19"/>
      <c r="FY84" s="9">
        <v>0</v>
      </c>
      <c r="FZ84" s="9"/>
      <c r="GA84" s="9">
        <v>-302516.62</v>
      </c>
      <c r="GB84" s="9"/>
      <c r="GC84" s="9">
        <v>0</v>
      </c>
      <c r="GD84" s="9"/>
      <c r="GE84" s="9">
        <v>0</v>
      </c>
      <c r="GF84" s="9"/>
      <c r="GG84" s="9">
        <v>0</v>
      </c>
      <c r="GH84" s="9"/>
      <c r="GI84" s="9">
        <v>0</v>
      </c>
      <c r="GJ84" s="9"/>
      <c r="GK84" s="9">
        <v>0</v>
      </c>
      <c r="GL84" s="9"/>
      <c r="GM84" s="9">
        <v>0</v>
      </c>
      <c r="GN84" s="9"/>
      <c r="GO84" s="9">
        <v>0</v>
      </c>
      <c r="GP84" s="9"/>
      <c r="GQ84" s="9">
        <v>0</v>
      </c>
      <c r="GR84" s="19"/>
      <c r="GS84" s="31">
        <f t="shared" si="120"/>
        <v>-302516.62</v>
      </c>
      <c r="GT84" s="9">
        <v>0</v>
      </c>
      <c r="GU84" s="19"/>
      <c r="GV84" s="9">
        <v>0</v>
      </c>
      <c r="GW84" s="19"/>
      <c r="GX84" s="9">
        <v>-300303.98</v>
      </c>
      <c r="GY84" s="9"/>
      <c r="GZ84" s="9">
        <v>0</v>
      </c>
      <c r="HA84" s="9"/>
      <c r="HB84" s="9">
        <v>0</v>
      </c>
      <c r="HC84" s="9"/>
      <c r="HD84" s="9">
        <v>0</v>
      </c>
      <c r="HE84" s="9"/>
      <c r="HF84" s="9">
        <v>0</v>
      </c>
      <c r="HG84" s="9"/>
      <c r="HH84" s="9">
        <v>0</v>
      </c>
      <c r="HI84" s="9"/>
      <c r="HJ84" s="9">
        <v>0</v>
      </c>
      <c r="HK84" s="9"/>
      <c r="HL84" s="9">
        <v>0</v>
      </c>
      <c r="HM84" s="9"/>
      <c r="HN84" s="9">
        <v>0</v>
      </c>
      <c r="HO84" s="19"/>
      <c r="HP84" s="31">
        <f t="shared" si="121"/>
        <v>-300303.98</v>
      </c>
      <c r="HQ84" s="9">
        <v>0</v>
      </c>
      <c r="HR84" s="19"/>
      <c r="HS84" s="9">
        <v>0</v>
      </c>
      <c r="HT84" s="19"/>
      <c r="HU84" s="9">
        <v>-303815.49000000005</v>
      </c>
      <c r="HV84" s="9"/>
      <c r="HW84" s="9">
        <v>0</v>
      </c>
      <c r="HX84" s="9"/>
      <c r="HY84" s="9">
        <v>0</v>
      </c>
      <c r="HZ84" s="9"/>
      <c r="IA84" s="9">
        <v>0</v>
      </c>
      <c r="IB84" s="9"/>
      <c r="IC84" s="9">
        <v>0</v>
      </c>
      <c r="ID84" s="9"/>
      <c r="IE84" s="9">
        <v>0</v>
      </c>
      <c r="IF84" s="9"/>
      <c r="IG84" s="9">
        <v>0</v>
      </c>
      <c r="IH84" s="9"/>
      <c r="II84" s="9">
        <v>0</v>
      </c>
      <c r="IJ84" s="9"/>
      <c r="IK84" s="9">
        <v>0</v>
      </c>
      <c r="IL84" s="9"/>
      <c r="IM84" s="9">
        <v>0</v>
      </c>
      <c r="IN84" s="9"/>
      <c r="IO84" s="31">
        <f t="shared" si="122"/>
        <v>-303815.49000000005</v>
      </c>
      <c r="IP84" s="9">
        <v>0</v>
      </c>
      <c r="IQ84" s="19"/>
      <c r="IR84" s="9">
        <v>0</v>
      </c>
      <c r="IS84" s="19"/>
      <c r="IT84" s="9">
        <v>-310335.5</v>
      </c>
      <c r="IU84" s="9"/>
      <c r="IV84" s="9">
        <v>0</v>
      </c>
      <c r="IW84" s="9"/>
      <c r="IX84" s="9">
        <v>0</v>
      </c>
      <c r="IY84" s="9"/>
      <c r="IZ84" s="9">
        <v>0</v>
      </c>
      <c r="JA84" s="9"/>
      <c r="JB84" s="9">
        <v>0</v>
      </c>
      <c r="JC84" s="9"/>
      <c r="JD84" s="9">
        <v>0</v>
      </c>
      <c r="JE84" s="9"/>
      <c r="JF84" s="9">
        <v>0</v>
      </c>
      <c r="JG84" s="9"/>
      <c r="JH84" s="9">
        <v>0</v>
      </c>
      <c r="JI84" s="9"/>
      <c r="JJ84" s="9">
        <v>0</v>
      </c>
      <c r="JK84" s="9"/>
      <c r="JL84" s="9">
        <v>0</v>
      </c>
      <c r="JM84" s="9"/>
      <c r="JN84" s="31">
        <f t="shared" si="142"/>
        <v>-310335.5</v>
      </c>
      <c r="JO84" s="9">
        <v>0</v>
      </c>
      <c r="JP84" s="9"/>
      <c r="JQ84" s="9">
        <f t="shared" ref="JQ84:JQ89" si="144">HW84+IV84</f>
        <v>0</v>
      </c>
      <c r="JR84" s="9"/>
      <c r="JS84" s="9">
        <f t="shared" ref="JS84:JS89" si="145">P84+AL84+CB84+CW84+DR84+FK84+GG84+HD84+IC84+JB84+EO84</f>
        <v>0</v>
      </c>
      <c r="JT84" s="9"/>
      <c r="JU84" s="9">
        <f t="shared" ref="JU84:JU89" si="146">AT84+X84+BO84+CJ84+DE84+EB84+EY84+FU84+GQ84+HN84+IM84+JL84</f>
        <v>0</v>
      </c>
      <c r="JV84" s="9"/>
      <c r="JW84" s="72">
        <f t="shared" si="139"/>
        <v>0</v>
      </c>
      <c r="JX84" s="9"/>
      <c r="JY84" s="9">
        <f t="shared" ref="JY84:JY89" si="147">F84+Z84+AW84+BR84+CM84+DH84+EE84+FA84+FW84+GT84+HQ84+IP84</f>
        <v>0</v>
      </c>
      <c r="JZ84" s="19"/>
      <c r="KA84" s="9">
        <f t="shared" ref="KA84:KA89" si="148">H84+AB84+AY84+BT84+CO84+DJ84+EG84+FC84+FY84+GV84+HS84+IR84</f>
        <v>0</v>
      </c>
      <c r="KB84" s="8"/>
      <c r="KC84" s="9">
        <f>J84+AD84+BA84+BV84+CQ84+DL84+EI84+FE84+GA84+GX84+IT84+HU84</f>
        <v>-3679346.310000001</v>
      </c>
      <c r="KD84" s="9"/>
      <c r="KE84" s="9">
        <f t="shared" ref="KE84:KE89" si="149">L84+AH84+BC84+BX84+CS84+DN84+EK84+FG84+GC84+GZ84+HY84+IX84</f>
        <v>0</v>
      </c>
      <c r="KF84" s="9"/>
      <c r="KG84" s="9">
        <f t="shared" ref="KG84:KG89" si="150">N84+AJ84+BZ84+CU84+DP84+EM84+FI84+GE84+HB84+IA84+IZ84</f>
        <v>0</v>
      </c>
      <c r="KH84" s="9"/>
      <c r="KI84" s="9">
        <f t="shared" ref="KI84:KI89" si="151">R84+AN84+BI84+CD84+CY84+DT84+EQ84+FM84+GI84+HF84+IE84+JD84</f>
        <v>0</v>
      </c>
      <c r="KJ84" s="9"/>
      <c r="KK84" s="9">
        <f t="shared" ref="KK84:KK89" si="152">DV84+ES84+FO84+GK84+HH84+IG84+JF84</f>
        <v>0</v>
      </c>
      <c r="KL84" s="9"/>
      <c r="KM84" s="9">
        <f t="shared" ref="KM84:KM89" si="153">T84+AP84+BK84+CF84+DA84+DX84+EU84+FQ84+GM84+HJ84+II84+JH84</f>
        <v>0</v>
      </c>
      <c r="KN84" s="9"/>
      <c r="KO84" s="9">
        <f t="shared" ref="KO84:KO89" si="154">AR84+V84+BM84+CH84+DC84+DZ84+EW84+FS84+GO84+HL84+IK84+JJ84</f>
        <v>0</v>
      </c>
      <c r="KP84" s="9"/>
      <c r="KQ84" s="31">
        <f t="shared" si="143"/>
        <v>-3679346.310000001</v>
      </c>
      <c r="KR84" s="9"/>
      <c r="KS84" s="31">
        <v>-3420325.1400000006</v>
      </c>
      <c r="KT84" s="23"/>
      <c r="KU84" s="23" t="s">
        <v>168</v>
      </c>
      <c r="KV84" s="14"/>
    </row>
    <row r="85" spans="1:308" x14ac:dyDescent="0.2">
      <c r="A85" s="74">
        <v>15</v>
      </c>
      <c r="B85" s="40" t="s">
        <v>169</v>
      </c>
      <c r="C85" s="11" t="s">
        <v>170</v>
      </c>
      <c r="E85" s="19"/>
      <c r="F85" s="9">
        <v>0</v>
      </c>
      <c r="G85" s="19"/>
      <c r="H85" s="9">
        <v>0</v>
      </c>
      <c r="I85" s="19"/>
      <c r="J85" s="9">
        <v>-36286.880000000005</v>
      </c>
      <c r="K85" s="9"/>
      <c r="L85" s="9">
        <v>0</v>
      </c>
      <c r="M85" s="9"/>
      <c r="N85" s="9">
        <v>0</v>
      </c>
      <c r="O85" s="9"/>
      <c r="P85" s="9">
        <v>0</v>
      </c>
      <c r="Q85" s="9"/>
      <c r="R85" s="9">
        <v>0</v>
      </c>
      <c r="S85" s="9"/>
      <c r="T85" s="9">
        <v>0</v>
      </c>
      <c r="U85" s="9"/>
      <c r="V85" s="9">
        <v>0</v>
      </c>
      <c r="W85" s="9"/>
      <c r="X85" s="9">
        <v>0</v>
      </c>
      <c r="Y85" s="31">
        <f t="shared" si="140"/>
        <v>-36286.880000000005</v>
      </c>
      <c r="Z85" s="9">
        <v>0</v>
      </c>
      <c r="AA85" s="19"/>
      <c r="AB85" s="9">
        <v>0</v>
      </c>
      <c r="AC85" s="19"/>
      <c r="AD85" s="9">
        <v>-74839.649999999994</v>
      </c>
      <c r="AE85" s="9"/>
      <c r="AF85" s="9">
        <v>0</v>
      </c>
      <c r="AG85" s="9"/>
      <c r="AH85" s="9">
        <v>0</v>
      </c>
      <c r="AI85" s="9"/>
      <c r="AJ85" s="9">
        <v>0</v>
      </c>
      <c r="AK85" s="9"/>
      <c r="AL85" s="9">
        <v>0</v>
      </c>
      <c r="AM85" s="9"/>
      <c r="AN85" s="9">
        <v>0</v>
      </c>
      <c r="AO85" s="9"/>
      <c r="AP85" s="9">
        <v>0</v>
      </c>
      <c r="AQ85" s="9"/>
      <c r="AR85" s="9">
        <v>0</v>
      </c>
      <c r="AS85" s="9"/>
      <c r="AT85" s="9">
        <v>0</v>
      </c>
      <c r="AU85" s="9"/>
      <c r="AV85" s="31">
        <f t="shared" si="114"/>
        <v>-74839.649999999994</v>
      </c>
      <c r="AW85" s="9">
        <v>0</v>
      </c>
      <c r="AX85" s="19"/>
      <c r="AY85" s="9">
        <v>0</v>
      </c>
      <c r="AZ85" s="9"/>
      <c r="BA85" s="9">
        <v>-74786.349999999991</v>
      </c>
      <c r="BB85" s="9"/>
      <c r="BC85" s="9">
        <v>-1525286.1500000001</v>
      </c>
      <c r="BD85" s="9"/>
      <c r="BE85" s="9">
        <v>0</v>
      </c>
      <c r="BF85" s="9"/>
      <c r="BG85" s="9">
        <v>0</v>
      </c>
      <c r="BH85" s="9"/>
      <c r="BI85" s="9">
        <v>0</v>
      </c>
      <c r="BJ85" s="9"/>
      <c r="BK85" s="9">
        <v>0</v>
      </c>
      <c r="BL85" s="9"/>
      <c r="BM85" s="9">
        <v>0</v>
      </c>
      <c r="BN85" s="9"/>
      <c r="BO85" s="9">
        <v>-67707.72</v>
      </c>
      <c r="BP85" s="19"/>
      <c r="BQ85" s="31">
        <f t="shared" si="141"/>
        <v>-1667780.2200000002</v>
      </c>
      <c r="BR85" s="9">
        <v>0</v>
      </c>
      <c r="BS85" s="19"/>
      <c r="BT85" s="9">
        <v>0</v>
      </c>
      <c r="BU85" s="9"/>
      <c r="BV85" s="9">
        <v>-73338.899999999994</v>
      </c>
      <c r="BW85" s="9"/>
      <c r="BX85" s="9">
        <v>-52126.86</v>
      </c>
      <c r="BY85" s="9"/>
      <c r="BZ85" s="9">
        <v>0</v>
      </c>
      <c r="CA85" s="9"/>
      <c r="CB85" s="9">
        <v>0</v>
      </c>
      <c r="CC85" s="9"/>
      <c r="CD85" s="9">
        <v>0</v>
      </c>
      <c r="CE85" s="9"/>
      <c r="CF85" s="9">
        <v>0</v>
      </c>
      <c r="CG85" s="9"/>
      <c r="CH85" s="9">
        <v>0</v>
      </c>
      <c r="CI85" s="9"/>
      <c r="CJ85" s="9">
        <v>0</v>
      </c>
      <c r="CK85" s="19"/>
      <c r="CL85" s="31">
        <f t="shared" si="115"/>
        <v>-125465.76</v>
      </c>
      <c r="CM85" s="9">
        <v>0</v>
      </c>
      <c r="CN85" s="19"/>
      <c r="CO85" s="9">
        <v>0</v>
      </c>
      <c r="CP85" s="9"/>
      <c r="CQ85" s="9">
        <v>-102610.28</v>
      </c>
      <c r="CR85" s="9"/>
      <c r="CS85" s="9">
        <v>-92.99</v>
      </c>
      <c r="CT85" s="9"/>
      <c r="CU85" s="9">
        <v>0</v>
      </c>
      <c r="CV85" s="9"/>
      <c r="CW85" s="9">
        <v>-131714.21000000002</v>
      </c>
      <c r="CX85" s="9"/>
      <c r="CY85" s="9">
        <v>0</v>
      </c>
      <c r="CZ85" s="9"/>
      <c r="DA85" s="9">
        <v>0</v>
      </c>
      <c r="DB85" s="9"/>
      <c r="DC85" s="9">
        <v>0</v>
      </c>
      <c r="DD85" s="9"/>
      <c r="DE85" s="9">
        <v>-67711.070000000007</v>
      </c>
      <c r="DF85" s="19"/>
      <c r="DG85" s="31">
        <f t="shared" si="116"/>
        <v>-302128.55000000005</v>
      </c>
      <c r="DH85" s="9">
        <v>0</v>
      </c>
      <c r="DI85" s="19"/>
      <c r="DJ85" s="9">
        <v>0</v>
      </c>
      <c r="DK85" s="9"/>
      <c r="DL85" s="9">
        <v>-291206</v>
      </c>
      <c r="DM85" s="9"/>
      <c r="DN85" s="9">
        <v>93</v>
      </c>
      <c r="DO85" s="9"/>
      <c r="DP85" s="9">
        <v>0</v>
      </c>
      <c r="DQ85" s="9"/>
      <c r="DR85" s="9">
        <v>-262135.53</v>
      </c>
      <c r="DS85" s="9"/>
      <c r="DT85" s="9">
        <v>0</v>
      </c>
      <c r="DU85" s="9"/>
      <c r="DV85" s="9">
        <v>0</v>
      </c>
      <c r="DW85" s="9"/>
      <c r="DX85" s="9">
        <v>0</v>
      </c>
      <c r="DY85" s="19"/>
      <c r="DZ85" s="9">
        <v>0</v>
      </c>
      <c r="EA85" s="9"/>
      <c r="EB85" s="9">
        <v>-67707.72</v>
      </c>
      <c r="EC85" s="9"/>
      <c r="ED85" s="31">
        <f t="shared" si="117"/>
        <v>-620956.25</v>
      </c>
      <c r="EE85" s="9">
        <v>0</v>
      </c>
      <c r="EF85" s="19"/>
      <c r="EG85" s="9">
        <v>0</v>
      </c>
      <c r="EH85" s="9"/>
      <c r="EI85" s="9">
        <v>-213598.34</v>
      </c>
      <c r="EJ85" s="9"/>
      <c r="EK85" s="9">
        <v>0</v>
      </c>
      <c r="EL85" s="9"/>
      <c r="EM85" s="9">
        <v>0</v>
      </c>
      <c r="EN85" s="9"/>
      <c r="EO85" s="9">
        <v>-256000</v>
      </c>
      <c r="EP85" s="9"/>
      <c r="EQ85" s="9">
        <v>0</v>
      </c>
      <c r="ER85" s="9"/>
      <c r="ES85" s="9">
        <v>0</v>
      </c>
      <c r="ET85" s="9"/>
      <c r="EU85" s="9">
        <v>0</v>
      </c>
      <c r="EV85" s="9"/>
      <c r="EW85" s="9">
        <v>0</v>
      </c>
      <c r="EX85" s="9"/>
      <c r="EY85" s="9">
        <v>0</v>
      </c>
      <c r="EZ85" s="31">
        <f t="shared" si="118"/>
        <v>-469598.33999999997</v>
      </c>
      <c r="FA85" s="9">
        <v>0</v>
      </c>
      <c r="FB85" s="19"/>
      <c r="FC85" s="9">
        <v>0</v>
      </c>
      <c r="FD85" s="19"/>
      <c r="FE85" s="9">
        <v>-233930.62</v>
      </c>
      <c r="FF85" s="9"/>
      <c r="FG85" s="9">
        <v>0</v>
      </c>
      <c r="FH85" s="9"/>
      <c r="FI85" s="9">
        <v>0</v>
      </c>
      <c r="FJ85" s="9"/>
      <c r="FK85" s="9">
        <v>-50300</v>
      </c>
      <c r="FL85" s="9"/>
      <c r="FM85" s="9">
        <v>0</v>
      </c>
      <c r="FN85" s="9"/>
      <c r="FO85" s="9">
        <v>0</v>
      </c>
      <c r="FP85" s="9"/>
      <c r="FQ85" s="9">
        <v>0</v>
      </c>
      <c r="FR85" s="9"/>
      <c r="FS85" s="9">
        <v>0</v>
      </c>
      <c r="FT85" s="9"/>
      <c r="FU85" s="9">
        <v>0</v>
      </c>
      <c r="FV85" s="31">
        <f t="shared" si="119"/>
        <v>-284230.62</v>
      </c>
      <c r="FW85" s="9">
        <v>0</v>
      </c>
      <c r="FX85" s="19"/>
      <c r="FY85" s="9">
        <v>0</v>
      </c>
      <c r="FZ85" s="9"/>
      <c r="GA85" s="9">
        <v>-277229.48</v>
      </c>
      <c r="GB85" s="9"/>
      <c r="GC85" s="9">
        <v>0</v>
      </c>
      <c r="GD85" s="9"/>
      <c r="GE85" s="9">
        <v>0</v>
      </c>
      <c r="GF85" s="9"/>
      <c r="GG85" s="9">
        <v>-149500</v>
      </c>
      <c r="GH85" s="9"/>
      <c r="GI85" s="9">
        <v>0</v>
      </c>
      <c r="GJ85" s="9"/>
      <c r="GK85" s="9">
        <v>0</v>
      </c>
      <c r="GL85" s="9"/>
      <c r="GM85" s="9">
        <v>0</v>
      </c>
      <c r="GN85" s="9"/>
      <c r="GO85" s="9">
        <v>0</v>
      </c>
      <c r="GP85" s="9"/>
      <c r="GQ85" s="9">
        <v>0</v>
      </c>
      <c r="GR85" s="19"/>
      <c r="GS85" s="31">
        <f t="shared" si="120"/>
        <v>-426729.48</v>
      </c>
      <c r="GT85" s="9">
        <v>0</v>
      </c>
      <c r="GU85" s="19"/>
      <c r="GV85" s="9">
        <v>0</v>
      </c>
      <c r="GW85" s="19"/>
      <c r="GX85" s="9">
        <v>-178168.2</v>
      </c>
      <c r="GY85" s="9"/>
      <c r="GZ85" s="9">
        <v>0</v>
      </c>
      <c r="HA85" s="9"/>
      <c r="HB85" s="9">
        <v>0</v>
      </c>
      <c r="HC85" s="9"/>
      <c r="HD85" s="9">
        <v>-241549.74</v>
      </c>
      <c r="HE85" s="9"/>
      <c r="HF85" s="9">
        <v>0</v>
      </c>
      <c r="HG85" s="9"/>
      <c r="HH85" s="9">
        <v>0</v>
      </c>
      <c r="HI85" s="9"/>
      <c r="HJ85" s="9">
        <v>0</v>
      </c>
      <c r="HK85" s="9"/>
      <c r="HL85" s="9">
        <v>0</v>
      </c>
      <c r="HM85" s="9"/>
      <c r="HN85" s="9">
        <v>0</v>
      </c>
      <c r="HO85" s="19"/>
      <c r="HP85" s="31">
        <f t="shared" si="121"/>
        <v>-419717.94</v>
      </c>
      <c r="HQ85" s="9">
        <v>0</v>
      </c>
      <c r="HR85" s="19"/>
      <c r="HS85" s="9">
        <v>0</v>
      </c>
      <c r="HT85" s="19"/>
      <c r="HU85" s="9">
        <v>-241013.87000000002</v>
      </c>
      <c r="HV85" s="9"/>
      <c r="HW85" s="9">
        <v>0</v>
      </c>
      <c r="HX85" s="9"/>
      <c r="HY85" s="9">
        <v>0</v>
      </c>
      <c r="HZ85" s="9"/>
      <c r="IA85" s="9">
        <v>0</v>
      </c>
      <c r="IB85" s="9"/>
      <c r="IC85" s="9">
        <v>-75500</v>
      </c>
      <c r="ID85" s="9"/>
      <c r="IE85" s="9">
        <v>0</v>
      </c>
      <c r="IF85" s="9"/>
      <c r="IG85" s="9">
        <v>0</v>
      </c>
      <c r="IH85" s="9"/>
      <c r="II85" s="9">
        <v>0</v>
      </c>
      <c r="IJ85" s="9"/>
      <c r="IK85" s="9">
        <v>0</v>
      </c>
      <c r="IL85" s="9"/>
      <c r="IM85" s="9">
        <v>-18500</v>
      </c>
      <c r="IN85" s="9"/>
      <c r="IO85" s="31">
        <f t="shared" si="122"/>
        <v>-335013.87</v>
      </c>
      <c r="IP85" s="9">
        <v>0</v>
      </c>
      <c r="IQ85" s="19"/>
      <c r="IR85" s="9">
        <v>0</v>
      </c>
      <c r="IS85" s="19"/>
      <c r="IT85" s="9">
        <v>-287755.12</v>
      </c>
      <c r="IU85" s="9"/>
      <c r="IV85" s="9">
        <v>0</v>
      </c>
      <c r="IW85" s="9"/>
      <c r="IX85" s="9">
        <v>0</v>
      </c>
      <c r="IY85" s="9"/>
      <c r="IZ85" s="9">
        <v>-223600</v>
      </c>
      <c r="JA85" s="9"/>
      <c r="JB85" s="9">
        <v>-27900</v>
      </c>
      <c r="JC85" s="9"/>
      <c r="JD85" s="9">
        <v>0</v>
      </c>
      <c r="JE85" s="9"/>
      <c r="JF85" s="9">
        <v>0</v>
      </c>
      <c r="JG85" s="9"/>
      <c r="JH85" s="9">
        <v>0</v>
      </c>
      <c r="JI85" s="9"/>
      <c r="JJ85" s="9">
        <v>0</v>
      </c>
      <c r="JK85" s="9"/>
      <c r="JL85" s="9">
        <v>-1500</v>
      </c>
      <c r="JM85" s="9"/>
      <c r="JN85" s="31">
        <f t="shared" si="142"/>
        <v>-540755.12</v>
      </c>
      <c r="JO85" s="9">
        <v>-966673</v>
      </c>
      <c r="JP85" s="9"/>
      <c r="JQ85" s="9">
        <f t="shared" si="144"/>
        <v>0</v>
      </c>
      <c r="JR85" s="9"/>
      <c r="JS85" s="9">
        <f t="shared" si="145"/>
        <v>-1194599.48</v>
      </c>
      <c r="JT85" s="9"/>
      <c r="JU85" s="9">
        <f t="shared" si="146"/>
        <v>-223126.51</v>
      </c>
      <c r="JV85" s="9"/>
      <c r="JW85" s="72">
        <f t="shared" si="139"/>
        <v>-2384398.9900000002</v>
      </c>
      <c r="JX85" s="9"/>
      <c r="JY85" s="9">
        <f t="shared" si="147"/>
        <v>0</v>
      </c>
      <c r="JZ85" s="19"/>
      <c r="KA85" s="9">
        <f t="shared" si="148"/>
        <v>0</v>
      </c>
      <c r="KB85" s="8"/>
      <c r="KC85" s="9">
        <f>J85+AD85+BA85+BV85+CQ85+DL85+EI85+FE85+GA85+GX85+IT85+HU85-JO85</f>
        <v>-1118090.69</v>
      </c>
      <c r="KD85" s="9"/>
      <c r="KE85" s="9">
        <f t="shared" si="149"/>
        <v>-1577413.0000000002</v>
      </c>
      <c r="KF85" s="9"/>
      <c r="KG85" s="9">
        <f t="shared" si="150"/>
        <v>-223600</v>
      </c>
      <c r="KH85" s="9"/>
      <c r="KI85" s="9">
        <f t="shared" si="151"/>
        <v>0</v>
      </c>
      <c r="KJ85" s="9"/>
      <c r="KK85" s="9">
        <f t="shared" si="152"/>
        <v>0</v>
      </c>
      <c r="KL85" s="9"/>
      <c r="KM85" s="9">
        <f t="shared" si="153"/>
        <v>0</v>
      </c>
      <c r="KN85" s="9"/>
      <c r="KO85" s="9">
        <f t="shared" si="154"/>
        <v>0</v>
      </c>
      <c r="KP85" s="9"/>
      <c r="KQ85" s="31">
        <f t="shared" si="143"/>
        <v>-5303502.6800000006</v>
      </c>
      <c r="KR85" s="9"/>
      <c r="KS85" s="31">
        <v>-1942697.9300000002</v>
      </c>
      <c r="KT85" s="23"/>
      <c r="KU85" s="23" t="s">
        <v>171</v>
      </c>
      <c r="KV85" s="14"/>
    </row>
    <row r="86" spans="1:308" x14ac:dyDescent="0.2">
      <c r="A86" s="74">
        <v>15</v>
      </c>
      <c r="B86" s="40" t="s">
        <v>172</v>
      </c>
      <c r="C86" s="11" t="s">
        <v>173</v>
      </c>
      <c r="E86" s="19"/>
      <c r="F86" s="9">
        <v>0</v>
      </c>
      <c r="G86" s="19"/>
      <c r="H86" s="9">
        <v>0</v>
      </c>
      <c r="I86" s="19"/>
      <c r="J86" s="9">
        <v>-161023.57999999999</v>
      </c>
      <c r="K86" s="9"/>
      <c r="L86" s="9">
        <v>0</v>
      </c>
      <c r="M86" s="9"/>
      <c r="N86" s="9">
        <v>0</v>
      </c>
      <c r="O86" s="9"/>
      <c r="P86" s="9">
        <v>0</v>
      </c>
      <c r="Q86" s="9"/>
      <c r="R86" s="9">
        <v>0</v>
      </c>
      <c r="S86" s="9"/>
      <c r="T86" s="9">
        <v>0</v>
      </c>
      <c r="U86" s="9"/>
      <c r="V86" s="9">
        <v>0</v>
      </c>
      <c r="W86" s="9"/>
      <c r="X86" s="9">
        <v>0</v>
      </c>
      <c r="Y86" s="31">
        <f t="shared" si="140"/>
        <v>-161023.57999999999</v>
      </c>
      <c r="Z86" s="9">
        <v>0</v>
      </c>
      <c r="AA86" s="19"/>
      <c r="AB86" s="9">
        <v>0</v>
      </c>
      <c r="AC86" s="19"/>
      <c r="AD86" s="9">
        <v>-3247.93</v>
      </c>
      <c r="AE86" s="9"/>
      <c r="AF86" s="9">
        <v>0</v>
      </c>
      <c r="AG86" s="9"/>
      <c r="AH86" s="9">
        <v>0</v>
      </c>
      <c r="AI86" s="9"/>
      <c r="AJ86" s="9">
        <v>0</v>
      </c>
      <c r="AK86" s="9"/>
      <c r="AL86" s="9">
        <v>0</v>
      </c>
      <c r="AM86" s="9"/>
      <c r="AN86" s="9">
        <v>0</v>
      </c>
      <c r="AO86" s="9"/>
      <c r="AP86" s="9">
        <v>0</v>
      </c>
      <c r="AQ86" s="9"/>
      <c r="AR86" s="9">
        <v>0</v>
      </c>
      <c r="AS86" s="9"/>
      <c r="AT86" s="9">
        <v>0</v>
      </c>
      <c r="AU86" s="9"/>
      <c r="AV86" s="31">
        <f t="shared" si="114"/>
        <v>-3247.93</v>
      </c>
      <c r="AW86" s="9">
        <v>0</v>
      </c>
      <c r="AX86" s="19"/>
      <c r="AY86" s="9">
        <v>0</v>
      </c>
      <c r="AZ86" s="9"/>
      <c r="BA86" s="9">
        <v>-7049.6</v>
      </c>
      <c r="BB86" s="9"/>
      <c r="BC86" s="9">
        <v>0</v>
      </c>
      <c r="BD86" s="9"/>
      <c r="BE86" s="9">
        <v>0</v>
      </c>
      <c r="BF86" s="9"/>
      <c r="BG86" s="9">
        <v>0</v>
      </c>
      <c r="BH86" s="9"/>
      <c r="BI86" s="9">
        <v>0</v>
      </c>
      <c r="BJ86" s="9"/>
      <c r="BK86" s="9">
        <v>0</v>
      </c>
      <c r="BL86" s="9"/>
      <c r="BM86" s="9">
        <v>0</v>
      </c>
      <c r="BN86" s="9"/>
      <c r="BO86" s="9">
        <v>0</v>
      </c>
      <c r="BP86" s="19"/>
      <c r="BQ86" s="31">
        <f t="shared" si="141"/>
        <v>-7049.6</v>
      </c>
      <c r="BR86" s="9">
        <v>0</v>
      </c>
      <c r="BS86" s="19"/>
      <c r="BT86" s="9">
        <v>0</v>
      </c>
      <c r="BU86" s="9"/>
      <c r="BV86" s="9">
        <v>-95166.23000000001</v>
      </c>
      <c r="BW86" s="9"/>
      <c r="BX86" s="9">
        <v>0</v>
      </c>
      <c r="BY86" s="9"/>
      <c r="BZ86" s="9">
        <v>0</v>
      </c>
      <c r="CA86" s="9"/>
      <c r="CB86" s="9">
        <v>0</v>
      </c>
      <c r="CC86" s="9"/>
      <c r="CD86" s="9">
        <v>0</v>
      </c>
      <c r="CE86" s="9"/>
      <c r="CF86" s="9">
        <v>0</v>
      </c>
      <c r="CG86" s="9"/>
      <c r="CH86" s="9">
        <v>0</v>
      </c>
      <c r="CI86" s="9"/>
      <c r="CJ86" s="9">
        <v>0</v>
      </c>
      <c r="CK86" s="19"/>
      <c r="CL86" s="31">
        <f t="shared" si="115"/>
        <v>-95166.23000000001</v>
      </c>
      <c r="CM86" s="9">
        <v>0</v>
      </c>
      <c r="CN86" s="19"/>
      <c r="CO86" s="9">
        <v>0</v>
      </c>
      <c r="CP86" s="9"/>
      <c r="CQ86" s="9">
        <v>-100969.4</v>
      </c>
      <c r="CR86" s="9"/>
      <c r="CS86" s="9">
        <v>0</v>
      </c>
      <c r="CT86" s="9"/>
      <c r="CU86" s="9">
        <v>0</v>
      </c>
      <c r="CV86" s="9"/>
      <c r="CW86" s="9">
        <v>0</v>
      </c>
      <c r="CX86" s="9"/>
      <c r="CY86" s="9">
        <v>0</v>
      </c>
      <c r="CZ86" s="9"/>
      <c r="DA86" s="9">
        <v>0</v>
      </c>
      <c r="DB86" s="9"/>
      <c r="DC86" s="9">
        <v>0</v>
      </c>
      <c r="DD86" s="9"/>
      <c r="DE86" s="9">
        <v>0</v>
      </c>
      <c r="DF86" s="19"/>
      <c r="DG86" s="31">
        <f t="shared" si="116"/>
        <v>-100969.4</v>
      </c>
      <c r="DH86" s="9">
        <v>0</v>
      </c>
      <c r="DI86" s="19"/>
      <c r="DJ86" s="9">
        <v>0</v>
      </c>
      <c r="DK86" s="9"/>
      <c r="DL86" s="9">
        <v>-271671.83</v>
      </c>
      <c r="DM86" s="9"/>
      <c r="DN86" s="9">
        <v>0</v>
      </c>
      <c r="DO86" s="9"/>
      <c r="DP86" s="9">
        <v>0</v>
      </c>
      <c r="DQ86" s="9"/>
      <c r="DR86" s="9">
        <v>0</v>
      </c>
      <c r="DS86" s="9"/>
      <c r="DT86" s="9">
        <v>0</v>
      </c>
      <c r="DU86" s="9"/>
      <c r="DV86" s="9">
        <v>0</v>
      </c>
      <c r="DW86" s="9"/>
      <c r="DX86" s="9">
        <v>0</v>
      </c>
      <c r="DY86" s="19"/>
      <c r="DZ86" s="9">
        <v>0</v>
      </c>
      <c r="EA86" s="9"/>
      <c r="EB86" s="9">
        <v>0</v>
      </c>
      <c r="EC86" s="9"/>
      <c r="ED86" s="31">
        <f t="shared" si="117"/>
        <v>-271671.83</v>
      </c>
      <c r="EE86" s="9">
        <v>0</v>
      </c>
      <c r="EF86" s="19"/>
      <c r="EG86" s="9">
        <v>0</v>
      </c>
      <c r="EH86" s="9"/>
      <c r="EI86" s="9">
        <v>-535229.7300000001</v>
      </c>
      <c r="EJ86" s="9"/>
      <c r="EK86" s="9">
        <v>0</v>
      </c>
      <c r="EL86" s="9"/>
      <c r="EM86" s="9">
        <v>0</v>
      </c>
      <c r="EN86" s="9"/>
      <c r="EO86" s="9">
        <v>0</v>
      </c>
      <c r="EP86" s="9"/>
      <c r="EQ86" s="9">
        <v>0</v>
      </c>
      <c r="ER86" s="9"/>
      <c r="ES86" s="9">
        <v>0</v>
      </c>
      <c r="ET86" s="9"/>
      <c r="EU86" s="9">
        <v>0</v>
      </c>
      <c r="EV86" s="9"/>
      <c r="EW86" s="9">
        <v>0</v>
      </c>
      <c r="EX86" s="9"/>
      <c r="EY86" s="9">
        <v>0</v>
      </c>
      <c r="EZ86" s="31">
        <f t="shared" si="118"/>
        <v>-535229.7300000001</v>
      </c>
      <c r="FA86" s="9">
        <v>0</v>
      </c>
      <c r="FB86" s="19"/>
      <c r="FC86" s="9">
        <v>0</v>
      </c>
      <c r="FD86" s="19"/>
      <c r="FE86" s="9">
        <v>-119778.82</v>
      </c>
      <c r="FF86" s="9"/>
      <c r="FG86" s="9">
        <v>0</v>
      </c>
      <c r="FH86" s="9"/>
      <c r="FI86" s="9">
        <v>0</v>
      </c>
      <c r="FJ86" s="9"/>
      <c r="FK86" s="9">
        <v>0</v>
      </c>
      <c r="FL86" s="9"/>
      <c r="FM86" s="9">
        <v>0</v>
      </c>
      <c r="FN86" s="9"/>
      <c r="FO86" s="9">
        <v>0</v>
      </c>
      <c r="FP86" s="9"/>
      <c r="FQ86" s="9">
        <v>0</v>
      </c>
      <c r="FR86" s="9"/>
      <c r="FS86" s="9">
        <v>0</v>
      </c>
      <c r="FT86" s="9"/>
      <c r="FU86" s="9">
        <v>0</v>
      </c>
      <c r="FV86" s="31">
        <f t="shared" si="119"/>
        <v>-119778.82</v>
      </c>
      <c r="FW86" s="9">
        <v>0</v>
      </c>
      <c r="FX86" s="19"/>
      <c r="FY86" s="9">
        <v>0</v>
      </c>
      <c r="FZ86" s="9"/>
      <c r="GA86" s="9">
        <v>-164810.56</v>
      </c>
      <c r="GB86" s="9"/>
      <c r="GC86" s="9">
        <v>0</v>
      </c>
      <c r="GD86" s="9"/>
      <c r="GE86" s="9">
        <v>0</v>
      </c>
      <c r="GF86" s="9"/>
      <c r="GG86" s="9">
        <v>0</v>
      </c>
      <c r="GH86" s="9"/>
      <c r="GI86" s="9">
        <v>0</v>
      </c>
      <c r="GJ86" s="9"/>
      <c r="GK86" s="9">
        <v>0</v>
      </c>
      <c r="GL86" s="9"/>
      <c r="GM86" s="9">
        <v>0</v>
      </c>
      <c r="GN86" s="9"/>
      <c r="GO86" s="9">
        <v>0</v>
      </c>
      <c r="GP86" s="9"/>
      <c r="GQ86" s="9">
        <v>0</v>
      </c>
      <c r="GR86" s="19"/>
      <c r="GS86" s="31">
        <f t="shared" si="120"/>
        <v>-164810.56</v>
      </c>
      <c r="GT86" s="9">
        <v>0</v>
      </c>
      <c r="GU86" s="19"/>
      <c r="GV86" s="9">
        <v>0</v>
      </c>
      <c r="GW86" s="19"/>
      <c r="GX86" s="9">
        <v>-278714.57</v>
      </c>
      <c r="GY86" s="9"/>
      <c r="GZ86" s="9">
        <v>0</v>
      </c>
      <c r="HA86" s="9"/>
      <c r="HB86" s="9">
        <v>0</v>
      </c>
      <c r="HC86" s="9"/>
      <c r="HD86" s="9">
        <v>0</v>
      </c>
      <c r="HE86" s="9"/>
      <c r="HF86" s="9">
        <v>0</v>
      </c>
      <c r="HG86" s="9"/>
      <c r="HH86" s="9">
        <v>0</v>
      </c>
      <c r="HI86" s="9"/>
      <c r="HJ86" s="9">
        <v>0</v>
      </c>
      <c r="HK86" s="9"/>
      <c r="HL86" s="9">
        <v>0</v>
      </c>
      <c r="HM86" s="9"/>
      <c r="HN86" s="9">
        <v>0</v>
      </c>
      <c r="HO86" s="19"/>
      <c r="HP86" s="31">
        <f t="shared" si="121"/>
        <v>-278714.57</v>
      </c>
      <c r="HQ86" s="9">
        <v>0</v>
      </c>
      <c r="HR86" s="19"/>
      <c r="HS86" s="9">
        <v>0</v>
      </c>
      <c r="HT86" s="19"/>
      <c r="HU86" s="9">
        <v>-215781.89</v>
      </c>
      <c r="HV86" s="9"/>
      <c r="HW86" s="9">
        <v>0</v>
      </c>
      <c r="HX86" s="9"/>
      <c r="HY86" s="9">
        <v>0</v>
      </c>
      <c r="HZ86" s="9"/>
      <c r="IA86" s="9">
        <v>0</v>
      </c>
      <c r="IB86" s="9"/>
      <c r="IC86" s="9">
        <v>0</v>
      </c>
      <c r="ID86" s="9"/>
      <c r="IE86" s="9">
        <v>0</v>
      </c>
      <c r="IF86" s="9"/>
      <c r="IG86" s="9">
        <v>0</v>
      </c>
      <c r="IH86" s="9"/>
      <c r="II86" s="9">
        <v>0</v>
      </c>
      <c r="IJ86" s="9"/>
      <c r="IK86" s="9">
        <v>0</v>
      </c>
      <c r="IL86" s="9"/>
      <c r="IM86" s="9">
        <v>0</v>
      </c>
      <c r="IN86" s="9"/>
      <c r="IO86" s="31">
        <f t="shared" si="122"/>
        <v>-215781.89</v>
      </c>
      <c r="IP86" s="9">
        <v>0</v>
      </c>
      <c r="IQ86" s="19"/>
      <c r="IR86" s="9">
        <v>0</v>
      </c>
      <c r="IS86" s="19"/>
      <c r="IT86" s="9">
        <v>-87157.099999999991</v>
      </c>
      <c r="IU86" s="9"/>
      <c r="IV86" s="9">
        <v>0</v>
      </c>
      <c r="IW86" s="9"/>
      <c r="IX86" s="9">
        <v>0</v>
      </c>
      <c r="IY86" s="9"/>
      <c r="IZ86" s="9">
        <v>0</v>
      </c>
      <c r="JA86" s="9"/>
      <c r="JB86" s="9">
        <v>0</v>
      </c>
      <c r="JC86" s="9"/>
      <c r="JD86" s="9">
        <v>0</v>
      </c>
      <c r="JE86" s="9"/>
      <c r="JF86" s="9">
        <v>0</v>
      </c>
      <c r="JG86" s="9"/>
      <c r="JH86" s="9">
        <v>0</v>
      </c>
      <c r="JI86" s="9"/>
      <c r="JJ86" s="9">
        <v>0</v>
      </c>
      <c r="JK86" s="9"/>
      <c r="JL86" s="9">
        <v>0</v>
      </c>
      <c r="JM86" s="9"/>
      <c r="JN86" s="31">
        <f t="shared" si="142"/>
        <v>-87157.099999999991</v>
      </c>
      <c r="JO86" s="9">
        <v>0</v>
      </c>
      <c r="JP86" s="9"/>
      <c r="JQ86" s="9">
        <f t="shared" si="144"/>
        <v>0</v>
      </c>
      <c r="JR86" s="9"/>
      <c r="JS86" s="9">
        <f t="shared" si="145"/>
        <v>0</v>
      </c>
      <c r="JT86" s="9"/>
      <c r="JU86" s="9">
        <f t="shared" si="146"/>
        <v>0</v>
      </c>
      <c r="JV86" s="9"/>
      <c r="JW86" s="72">
        <f t="shared" si="139"/>
        <v>0</v>
      </c>
      <c r="JX86" s="9"/>
      <c r="JY86" s="9">
        <f t="shared" si="147"/>
        <v>0</v>
      </c>
      <c r="JZ86" s="19"/>
      <c r="KA86" s="9">
        <f t="shared" si="148"/>
        <v>0</v>
      </c>
      <c r="KB86" s="8"/>
      <c r="KC86" s="9">
        <f>J86+AD86+BA86+BV86+CQ86+DL86+EI86+FE86+GA86+GX86+IT86+HU86</f>
        <v>-2040601.2400000007</v>
      </c>
      <c r="KD86" s="9"/>
      <c r="KE86" s="9">
        <f t="shared" si="149"/>
        <v>0</v>
      </c>
      <c r="KF86" s="9"/>
      <c r="KG86" s="9">
        <f t="shared" si="150"/>
        <v>0</v>
      </c>
      <c r="KH86" s="9"/>
      <c r="KI86" s="9">
        <f t="shared" si="151"/>
        <v>0</v>
      </c>
      <c r="KJ86" s="9"/>
      <c r="KK86" s="9">
        <f t="shared" si="152"/>
        <v>0</v>
      </c>
      <c r="KL86" s="9"/>
      <c r="KM86" s="9">
        <f t="shared" si="153"/>
        <v>0</v>
      </c>
      <c r="KN86" s="9"/>
      <c r="KO86" s="9">
        <f t="shared" si="154"/>
        <v>0</v>
      </c>
      <c r="KP86" s="9"/>
      <c r="KQ86" s="31">
        <f t="shared" si="143"/>
        <v>-2040601.2400000007</v>
      </c>
      <c r="KR86" s="9"/>
      <c r="KS86" s="31">
        <v>-1983120.54</v>
      </c>
      <c r="KT86" s="23"/>
      <c r="KU86" s="23"/>
      <c r="KV86" s="14"/>
    </row>
    <row r="87" spans="1:308" x14ac:dyDescent="0.2">
      <c r="A87" s="74">
        <v>15</v>
      </c>
      <c r="B87" s="40" t="s">
        <v>174</v>
      </c>
      <c r="C87" s="11" t="s">
        <v>175</v>
      </c>
      <c r="E87" s="19"/>
      <c r="F87" s="9">
        <v>0</v>
      </c>
      <c r="G87" s="19"/>
      <c r="H87" s="9">
        <v>0</v>
      </c>
      <c r="I87" s="19"/>
      <c r="J87" s="9">
        <v>-18447.63</v>
      </c>
      <c r="K87" s="9"/>
      <c r="L87" s="9">
        <v>0</v>
      </c>
      <c r="M87" s="9"/>
      <c r="N87" s="9">
        <v>0</v>
      </c>
      <c r="O87" s="9"/>
      <c r="P87" s="9">
        <v>0</v>
      </c>
      <c r="Q87" s="9"/>
      <c r="R87" s="9">
        <v>0</v>
      </c>
      <c r="S87" s="9"/>
      <c r="T87" s="9">
        <v>0</v>
      </c>
      <c r="U87" s="9"/>
      <c r="V87" s="9">
        <v>0</v>
      </c>
      <c r="W87" s="9"/>
      <c r="X87" s="9">
        <v>0</v>
      </c>
      <c r="Y87" s="31">
        <f t="shared" si="140"/>
        <v>-18447.63</v>
      </c>
      <c r="Z87" s="9">
        <v>0</v>
      </c>
      <c r="AA87" s="19"/>
      <c r="AB87" s="9">
        <v>0</v>
      </c>
      <c r="AC87" s="19"/>
      <c r="AD87" s="9">
        <v>-31489.649999999998</v>
      </c>
      <c r="AE87" s="9"/>
      <c r="AF87" s="9">
        <v>0</v>
      </c>
      <c r="AG87" s="9"/>
      <c r="AH87" s="9">
        <v>0</v>
      </c>
      <c r="AI87" s="9"/>
      <c r="AJ87" s="9">
        <v>0</v>
      </c>
      <c r="AK87" s="9"/>
      <c r="AL87" s="9">
        <v>0</v>
      </c>
      <c r="AM87" s="9"/>
      <c r="AN87" s="9">
        <v>0</v>
      </c>
      <c r="AO87" s="9"/>
      <c r="AP87" s="9">
        <v>0</v>
      </c>
      <c r="AQ87" s="9"/>
      <c r="AR87" s="9">
        <v>0</v>
      </c>
      <c r="AS87" s="9"/>
      <c r="AT87" s="9">
        <v>0</v>
      </c>
      <c r="AU87" s="9"/>
      <c r="AV87" s="31">
        <f t="shared" si="114"/>
        <v>-31489.649999999998</v>
      </c>
      <c r="AW87" s="9">
        <v>0</v>
      </c>
      <c r="AX87" s="19"/>
      <c r="AY87" s="9">
        <v>0</v>
      </c>
      <c r="AZ87" s="9"/>
      <c r="BA87" s="9">
        <v>-19986.22</v>
      </c>
      <c r="BB87" s="9"/>
      <c r="BC87" s="9">
        <v>0</v>
      </c>
      <c r="BD87" s="9"/>
      <c r="BE87" s="9">
        <v>0</v>
      </c>
      <c r="BF87" s="9"/>
      <c r="BG87" s="9">
        <v>0</v>
      </c>
      <c r="BH87" s="9"/>
      <c r="BI87" s="9">
        <v>0</v>
      </c>
      <c r="BJ87" s="9"/>
      <c r="BK87" s="9">
        <v>0</v>
      </c>
      <c r="BL87" s="9"/>
      <c r="BM87" s="9">
        <v>0</v>
      </c>
      <c r="BN87" s="9"/>
      <c r="BO87" s="9">
        <v>0</v>
      </c>
      <c r="BP87" s="19"/>
      <c r="BQ87" s="31">
        <f t="shared" si="141"/>
        <v>-19986.22</v>
      </c>
      <c r="BR87" s="9">
        <v>0</v>
      </c>
      <c r="BS87" s="19"/>
      <c r="BT87" s="9">
        <v>0</v>
      </c>
      <c r="BU87" s="9"/>
      <c r="BV87" s="9">
        <v>-12996.88</v>
      </c>
      <c r="BW87" s="9"/>
      <c r="BX87" s="9">
        <v>-283.02</v>
      </c>
      <c r="BY87" s="9"/>
      <c r="BZ87" s="9">
        <v>0</v>
      </c>
      <c r="CA87" s="9"/>
      <c r="CB87" s="9">
        <v>0</v>
      </c>
      <c r="CC87" s="9"/>
      <c r="CD87" s="9">
        <v>0</v>
      </c>
      <c r="CE87" s="9"/>
      <c r="CF87" s="9">
        <v>0</v>
      </c>
      <c r="CG87" s="9"/>
      <c r="CH87" s="9">
        <v>0</v>
      </c>
      <c r="CI87" s="9"/>
      <c r="CJ87" s="9">
        <v>0</v>
      </c>
      <c r="CK87" s="19"/>
      <c r="CL87" s="31">
        <f t="shared" si="115"/>
        <v>-13279.9</v>
      </c>
      <c r="CM87" s="9">
        <v>0</v>
      </c>
      <c r="CN87" s="19"/>
      <c r="CO87" s="9">
        <v>0</v>
      </c>
      <c r="CP87" s="9"/>
      <c r="CQ87" s="9">
        <v>-13309.8</v>
      </c>
      <c r="CR87" s="9"/>
      <c r="CS87" s="9">
        <v>0</v>
      </c>
      <c r="CT87" s="9"/>
      <c r="CU87" s="9">
        <v>0</v>
      </c>
      <c r="CV87" s="9"/>
      <c r="CW87" s="9">
        <v>0</v>
      </c>
      <c r="CX87" s="9"/>
      <c r="CY87" s="9">
        <v>0</v>
      </c>
      <c r="CZ87" s="9"/>
      <c r="DA87" s="9">
        <v>0</v>
      </c>
      <c r="DB87" s="9"/>
      <c r="DC87" s="9">
        <v>0</v>
      </c>
      <c r="DD87" s="9"/>
      <c r="DE87" s="9">
        <v>0</v>
      </c>
      <c r="DF87" s="19"/>
      <c r="DG87" s="31">
        <f t="shared" si="116"/>
        <v>-13309.8</v>
      </c>
      <c r="DH87" s="9">
        <v>0</v>
      </c>
      <c r="DI87" s="19"/>
      <c r="DJ87" s="9">
        <v>0</v>
      </c>
      <c r="DK87" s="9"/>
      <c r="DL87" s="9">
        <v>-43917.860000000008</v>
      </c>
      <c r="DM87" s="9"/>
      <c r="DN87" s="9">
        <v>0</v>
      </c>
      <c r="DO87" s="9"/>
      <c r="DP87" s="9">
        <v>0</v>
      </c>
      <c r="DQ87" s="9"/>
      <c r="DR87" s="9">
        <v>0</v>
      </c>
      <c r="DS87" s="9"/>
      <c r="DT87" s="9">
        <v>0</v>
      </c>
      <c r="DU87" s="9"/>
      <c r="DV87" s="9">
        <v>0</v>
      </c>
      <c r="DW87" s="9"/>
      <c r="DX87" s="9">
        <v>0</v>
      </c>
      <c r="DY87" s="19"/>
      <c r="DZ87" s="9">
        <v>0</v>
      </c>
      <c r="EA87" s="9"/>
      <c r="EB87" s="9">
        <v>0</v>
      </c>
      <c r="EC87" s="9"/>
      <c r="ED87" s="31">
        <f t="shared" si="117"/>
        <v>-43917.860000000008</v>
      </c>
      <c r="EE87" s="9">
        <v>0</v>
      </c>
      <c r="EF87" s="19"/>
      <c r="EG87" s="9">
        <v>0</v>
      </c>
      <c r="EH87" s="9"/>
      <c r="EI87" s="9">
        <v>-51535.880000000005</v>
      </c>
      <c r="EJ87" s="9"/>
      <c r="EK87" s="9">
        <v>0</v>
      </c>
      <c r="EL87" s="9"/>
      <c r="EM87" s="9">
        <v>0</v>
      </c>
      <c r="EN87" s="9"/>
      <c r="EO87" s="9">
        <v>0</v>
      </c>
      <c r="EP87" s="9"/>
      <c r="EQ87" s="9">
        <v>0</v>
      </c>
      <c r="ER87" s="9"/>
      <c r="ES87" s="9">
        <v>0</v>
      </c>
      <c r="ET87" s="9"/>
      <c r="EU87" s="9">
        <v>0</v>
      </c>
      <c r="EV87" s="9"/>
      <c r="EW87" s="9">
        <v>0</v>
      </c>
      <c r="EX87" s="9"/>
      <c r="EY87" s="9">
        <v>0</v>
      </c>
      <c r="EZ87" s="31">
        <f t="shared" si="118"/>
        <v>-51535.880000000005</v>
      </c>
      <c r="FA87" s="9">
        <v>0</v>
      </c>
      <c r="FB87" s="19"/>
      <c r="FC87" s="9">
        <v>0</v>
      </c>
      <c r="FD87" s="19"/>
      <c r="FE87" s="9">
        <v>-47366.12</v>
      </c>
      <c r="FF87" s="9"/>
      <c r="FG87" s="9">
        <v>0</v>
      </c>
      <c r="FH87" s="9"/>
      <c r="FI87" s="9">
        <v>0</v>
      </c>
      <c r="FJ87" s="9"/>
      <c r="FK87" s="9">
        <v>0</v>
      </c>
      <c r="FL87" s="9"/>
      <c r="FM87" s="9">
        <v>0</v>
      </c>
      <c r="FN87" s="9"/>
      <c r="FO87" s="9">
        <v>0</v>
      </c>
      <c r="FP87" s="9"/>
      <c r="FQ87" s="9">
        <v>0</v>
      </c>
      <c r="FR87" s="9"/>
      <c r="FS87" s="9">
        <v>0</v>
      </c>
      <c r="FT87" s="9"/>
      <c r="FU87" s="9">
        <v>0</v>
      </c>
      <c r="FV87" s="31">
        <f t="shared" si="119"/>
        <v>-47366.12</v>
      </c>
      <c r="FW87" s="9">
        <v>0</v>
      </c>
      <c r="FX87" s="19"/>
      <c r="FY87" s="9">
        <v>0</v>
      </c>
      <c r="FZ87" s="9"/>
      <c r="GA87" s="9">
        <v>-30441.01</v>
      </c>
      <c r="GB87" s="9"/>
      <c r="GC87" s="9">
        <v>0</v>
      </c>
      <c r="GD87" s="9"/>
      <c r="GE87" s="9">
        <v>-498</v>
      </c>
      <c r="GF87" s="9"/>
      <c r="GG87" s="9">
        <v>0</v>
      </c>
      <c r="GH87" s="9"/>
      <c r="GI87" s="9">
        <v>0</v>
      </c>
      <c r="GJ87" s="9"/>
      <c r="GK87" s="9">
        <v>0</v>
      </c>
      <c r="GL87" s="9"/>
      <c r="GM87" s="9">
        <v>0</v>
      </c>
      <c r="GN87" s="9"/>
      <c r="GO87" s="9">
        <v>0</v>
      </c>
      <c r="GP87" s="9"/>
      <c r="GQ87" s="9">
        <v>0</v>
      </c>
      <c r="GR87" s="19"/>
      <c r="GS87" s="31">
        <f t="shared" si="120"/>
        <v>-30939.01</v>
      </c>
      <c r="GT87" s="9">
        <v>0</v>
      </c>
      <c r="GU87" s="19"/>
      <c r="GV87" s="9">
        <v>0</v>
      </c>
      <c r="GW87" s="19"/>
      <c r="GX87" s="9">
        <v>-14221.08</v>
      </c>
      <c r="GY87" s="9"/>
      <c r="GZ87" s="9">
        <v>0</v>
      </c>
      <c r="HA87" s="9"/>
      <c r="HB87" s="9">
        <v>0</v>
      </c>
      <c r="HC87" s="9"/>
      <c r="HD87" s="9">
        <v>0</v>
      </c>
      <c r="HE87" s="9"/>
      <c r="HF87" s="9">
        <v>0</v>
      </c>
      <c r="HG87" s="9"/>
      <c r="HH87" s="9">
        <v>0</v>
      </c>
      <c r="HI87" s="9"/>
      <c r="HJ87" s="9">
        <v>0</v>
      </c>
      <c r="HK87" s="9"/>
      <c r="HL87" s="9">
        <v>0</v>
      </c>
      <c r="HM87" s="9"/>
      <c r="HN87" s="9">
        <v>0</v>
      </c>
      <c r="HO87" s="19"/>
      <c r="HP87" s="31">
        <f t="shared" si="121"/>
        <v>-14221.08</v>
      </c>
      <c r="HQ87" s="9">
        <v>0</v>
      </c>
      <c r="HR87" s="19"/>
      <c r="HS87" s="9">
        <v>0</v>
      </c>
      <c r="HT87" s="19"/>
      <c r="HU87" s="9">
        <v>-54568.299999999996</v>
      </c>
      <c r="HV87" s="9"/>
      <c r="HW87" s="9">
        <v>0</v>
      </c>
      <c r="HX87" s="9"/>
      <c r="HY87" s="9">
        <v>0</v>
      </c>
      <c r="HZ87" s="9"/>
      <c r="IA87" s="9">
        <v>0</v>
      </c>
      <c r="IB87" s="9"/>
      <c r="IC87" s="9">
        <v>0</v>
      </c>
      <c r="ID87" s="9"/>
      <c r="IE87" s="9">
        <v>0</v>
      </c>
      <c r="IF87" s="9"/>
      <c r="IG87" s="9">
        <v>0</v>
      </c>
      <c r="IH87" s="9"/>
      <c r="II87" s="9">
        <v>0</v>
      </c>
      <c r="IJ87" s="9"/>
      <c r="IK87" s="9">
        <v>0</v>
      </c>
      <c r="IL87" s="9"/>
      <c r="IM87" s="9">
        <v>0</v>
      </c>
      <c r="IN87" s="9"/>
      <c r="IO87" s="31">
        <f t="shared" si="122"/>
        <v>-54568.299999999996</v>
      </c>
      <c r="IP87" s="9">
        <v>0</v>
      </c>
      <c r="IQ87" s="19"/>
      <c r="IR87" s="9">
        <v>0</v>
      </c>
      <c r="IS87" s="19"/>
      <c r="IT87" s="9">
        <v>-87051.85</v>
      </c>
      <c r="IU87" s="9"/>
      <c r="IV87" s="9">
        <v>0</v>
      </c>
      <c r="IW87" s="9"/>
      <c r="IX87" s="9">
        <v>0</v>
      </c>
      <c r="IY87" s="9"/>
      <c r="IZ87" s="9">
        <v>0</v>
      </c>
      <c r="JA87" s="9"/>
      <c r="JB87" s="9">
        <v>0</v>
      </c>
      <c r="JC87" s="9"/>
      <c r="JD87" s="9">
        <v>0</v>
      </c>
      <c r="JE87" s="9"/>
      <c r="JF87" s="9">
        <v>0</v>
      </c>
      <c r="JG87" s="9"/>
      <c r="JH87" s="9">
        <v>0</v>
      </c>
      <c r="JI87" s="9"/>
      <c r="JJ87" s="9">
        <v>0</v>
      </c>
      <c r="JK87" s="9"/>
      <c r="JL87" s="9">
        <v>0</v>
      </c>
      <c r="JM87" s="9"/>
      <c r="JN87" s="31">
        <f t="shared" si="142"/>
        <v>-87051.85</v>
      </c>
      <c r="JO87" s="9">
        <v>0</v>
      </c>
      <c r="JP87" s="9"/>
      <c r="JQ87" s="9">
        <f t="shared" si="144"/>
        <v>0</v>
      </c>
      <c r="JR87" s="9"/>
      <c r="JS87" s="9">
        <f t="shared" si="145"/>
        <v>0</v>
      </c>
      <c r="JT87" s="9"/>
      <c r="JU87" s="9">
        <f t="shared" si="146"/>
        <v>0</v>
      </c>
      <c r="JV87" s="9"/>
      <c r="JW87" s="72">
        <f t="shared" si="139"/>
        <v>0</v>
      </c>
      <c r="JX87" s="9"/>
      <c r="JY87" s="9">
        <f t="shared" si="147"/>
        <v>0</v>
      </c>
      <c r="JZ87" s="19"/>
      <c r="KA87" s="9">
        <f t="shared" si="148"/>
        <v>0</v>
      </c>
      <c r="KB87" s="8"/>
      <c r="KC87" s="9">
        <f>J87+AD87+BA87+BV87+CQ87+DL87+EI87+FE87+GA87+GX87+IT87+HU87</f>
        <v>-425332.27999999997</v>
      </c>
      <c r="KD87" s="9"/>
      <c r="KE87" s="9">
        <f t="shared" si="149"/>
        <v>-283.02</v>
      </c>
      <c r="KF87" s="9"/>
      <c r="KG87" s="9">
        <f t="shared" si="150"/>
        <v>-498</v>
      </c>
      <c r="KH87" s="9"/>
      <c r="KI87" s="9">
        <f t="shared" si="151"/>
        <v>0</v>
      </c>
      <c r="KJ87" s="9"/>
      <c r="KK87" s="9">
        <f t="shared" si="152"/>
        <v>0</v>
      </c>
      <c r="KL87" s="9"/>
      <c r="KM87" s="9">
        <f t="shared" si="153"/>
        <v>0</v>
      </c>
      <c r="KN87" s="9"/>
      <c r="KO87" s="9">
        <f t="shared" si="154"/>
        <v>0</v>
      </c>
      <c r="KP87" s="9"/>
      <c r="KQ87" s="31">
        <f t="shared" si="143"/>
        <v>-426113.3</v>
      </c>
      <c r="KR87" s="9"/>
      <c r="KS87" s="31">
        <v>-301119.96999999997</v>
      </c>
      <c r="KT87" s="23"/>
      <c r="KU87" s="23"/>
      <c r="KV87" s="14"/>
    </row>
    <row r="88" spans="1:308" x14ac:dyDescent="0.2">
      <c r="A88" s="74">
        <v>15</v>
      </c>
      <c r="B88" s="40" t="s">
        <v>176</v>
      </c>
      <c r="C88" s="11" t="s">
        <v>177</v>
      </c>
      <c r="E88" s="19"/>
      <c r="F88" s="9">
        <v>0</v>
      </c>
      <c r="G88" s="19"/>
      <c r="H88" s="9">
        <v>0</v>
      </c>
      <c r="I88" s="19"/>
      <c r="J88" s="9">
        <v>0</v>
      </c>
      <c r="K88" s="9"/>
      <c r="L88" s="9">
        <v>0</v>
      </c>
      <c r="M88" s="9"/>
      <c r="N88" s="9">
        <v>0</v>
      </c>
      <c r="O88" s="9"/>
      <c r="P88" s="9">
        <v>0</v>
      </c>
      <c r="Q88" s="9"/>
      <c r="R88" s="9">
        <v>0</v>
      </c>
      <c r="S88" s="9"/>
      <c r="T88" s="9">
        <v>0</v>
      </c>
      <c r="U88" s="9"/>
      <c r="V88" s="9">
        <v>0</v>
      </c>
      <c r="W88" s="9"/>
      <c r="X88" s="9">
        <v>0</v>
      </c>
      <c r="Y88" s="31">
        <f t="shared" si="140"/>
        <v>0</v>
      </c>
      <c r="Z88" s="9">
        <v>0</v>
      </c>
      <c r="AA88" s="19"/>
      <c r="AB88" s="9">
        <v>0</v>
      </c>
      <c r="AC88" s="19"/>
      <c r="AD88" s="9">
        <v>-170.57</v>
      </c>
      <c r="AE88" s="9"/>
      <c r="AF88" s="9">
        <v>0</v>
      </c>
      <c r="AG88" s="9"/>
      <c r="AH88" s="9">
        <v>0</v>
      </c>
      <c r="AI88" s="9"/>
      <c r="AJ88" s="9">
        <v>0</v>
      </c>
      <c r="AK88" s="9"/>
      <c r="AL88" s="9">
        <v>0</v>
      </c>
      <c r="AM88" s="9"/>
      <c r="AN88" s="9">
        <v>0</v>
      </c>
      <c r="AO88" s="9"/>
      <c r="AP88" s="9">
        <v>0</v>
      </c>
      <c r="AQ88" s="9"/>
      <c r="AR88" s="9">
        <v>0</v>
      </c>
      <c r="AS88" s="9"/>
      <c r="AT88" s="9">
        <v>0</v>
      </c>
      <c r="AU88" s="9"/>
      <c r="AV88" s="31">
        <f t="shared" si="114"/>
        <v>-170.57</v>
      </c>
      <c r="AW88" s="9">
        <v>0</v>
      </c>
      <c r="AX88" s="19"/>
      <c r="AY88" s="9">
        <v>0</v>
      </c>
      <c r="AZ88" s="9"/>
      <c r="BA88" s="9">
        <v>-68.150000000000006</v>
      </c>
      <c r="BB88" s="9"/>
      <c r="BC88" s="9">
        <v>0</v>
      </c>
      <c r="BD88" s="9"/>
      <c r="BE88" s="9">
        <v>0</v>
      </c>
      <c r="BF88" s="9"/>
      <c r="BG88" s="9">
        <v>0</v>
      </c>
      <c r="BH88" s="9"/>
      <c r="BI88" s="9">
        <v>0</v>
      </c>
      <c r="BJ88" s="9"/>
      <c r="BK88" s="9">
        <v>0</v>
      </c>
      <c r="BL88" s="9"/>
      <c r="BM88" s="9">
        <v>0</v>
      </c>
      <c r="BN88" s="9"/>
      <c r="BO88" s="9">
        <v>0</v>
      </c>
      <c r="BP88" s="19"/>
      <c r="BQ88" s="31">
        <f t="shared" si="141"/>
        <v>-68.150000000000006</v>
      </c>
      <c r="BR88" s="9">
        <v>0</v>
      </c>
      <c r="BS88" s="19"/>
      <c r="BT88" s="9">
        <v>0</v>
      </c>
      <c r="BU88" s="9"/>
      <c r="BV88" s="9">
        <v>0</v>
      </c>
      <c r="BW88" s="9"/>
      <c r="BX88" s="9">
        <v>0</v>
      </c>
      <c r="BY88" s="9"/>
      <c r="BZ88" s="9">
        <v>0</v>
      </c>
      <c r="CA88" s="9"/>
      <c r="CB88" s="9">
        <v>0</v>
      </c>
      <c r="CC88" s="9"/>
      <c r="CD88" s="9">
        <v>0</v>
      </c>
      <c r="CE88" s="9"/>
      <c r="CF88" s="9">
        <v>0</v>
      </c>
      <c r="CG88" s="9"/>
      <c r="CH88" s="9">
        <v>0</v>
      </c>
      <c r="CI88" s="9"/>
      <c r="CJ88" s="9">
        <v>0</v>
      </c>
      <c r="CK88" s="19"/>
      <c r="CL88" s="31">
        <f t="shared" si="115"/>
        <v>0</v>
      </c>
      <c r="CM88" s="9">
        <v>0</v>
      </c>
      <c r="CN88" s="19"/>
      <c r="CO88" s="9">
        <v>0</v>
      </c>
      <c r="CP88" s="9"/>
      <c r="CQ88" s="9">
        <v>-47.67</v>
      </c>
      <c r="CR88" s="9"/>
      <c r="CS88" s="9">
        <v>0</v>
      </c>
      <c r="CT88" s="9"/>
      <c r="CU88" s="9">
        <v>0</v>
      </c>
      <c r="CV88" s="9"/>
      <c r="CW88" s="9">
        <v>0</v>
      </c>
      <c r="CX88" s="9"/>
      <c r="CY88" s="9">
        <v>0</v>
      </c>
      <c r="CZ88" s="9"/>
      <c r="DA88" s="9">
        <v>0</v>
      </c>
      <c r="DB88" s="9"/>
      <c r="DC88" s="9">
        <v>0</v>
      </c>
      <c r="DD88" s="9"/>
      <c r="DE88" s="9">
        <v>0</v>
      </c>
      <c r="DF88" s="19"/>
      <c r="DG88" s="31">
        <f t="shared" si="116"/>
        <v>-47.67</v>
      </c>
      <c r="DH88" s="9">
        <v>0</v>
      </c>
      <c r="DI88" s="19"/>
      <c r="DJ88" s="9">
        <v>0</v>
      </c>
      <c r="DK88" s="9"/>
      <c r="DL88" s="9">
        <v>-79.540000000000006</v>
      </c>
      <c r="DM88" s="9"/>
      <c r="DN88" s="9">
        <v>0</v>
      </c>
      <c r="DO88" s="9"/>
      <c r="DP88" s="9">
        <v>0</v>
      </c>
      <c r="DQ88" s="9"/>
      <c r="DR88" s="9">
        <v>0</v>
      </c>
      <c r="DS88" s="9"/>
      <c r="DT88" s="9">
        <v>0</v>
      </c>
      <c r="DU88" s="9"/>
      <c r="DV88" s="9">
        <v>0</v>
      </c>
      <c r="DW88" s="9"/>
      <c r="DX88" s="9">
        <v>0</v>
      </c>
      <c r="DY88" s="19"/>
      <c r="DZ88" s="9">
        <v>0</v>
      </c>
      <c r="EA88" s="9"/>
      <c r="EB88" s="9">
        <v>0</v>
      </c>
      <c r="EC88" s="9"/>
      <c r="ED88" s="31">
        <f t="shared" si="117"/>
        <v>-79.540000000000006</v>
      </c>
      <c r="EE88" s="9">
        <v>0</v>
      </c>
      <c r="EF88" s="19"/>
      <c r="EG88" s="9">
        <v>0</v>
      </c>
      <c r="EH88" s="9"/>
      <c r="EI88" s="9">
        <v>-47.15</v>
      </c>
      <c r="EJ88" s="9"/>
      <c r="EK88" s="9">
        <v>0</v>
      </c>
      <c r="EL88" s="9"/>
      <c r="EM88" s="9">
        <v>0</v>
      </c>
      <c r="EN88" s="9"/>
      <c r="EO88" s="9">
        <v>0</v>
      </c>
      <c r="EP88" s="9"/>
      <c r="EQ88" s="9">
        <v>0</v>
      </c>
      <c r="ER88" s="9"/>
      <c r="ES88" s="9">
        <v>0</v>
      </c>
      <c r="ET88" s="9"/>
      <c r="EU88" s="9">
        <v>0</v>
      </c>
      <c r="EV88" s="9"/>
      <c r="EW88" s="9">
        <v>0</v>
      </c>
      <c r="EX88" s="9"/>
      <c r="EY88" s="9">
        <v>0</v>
      </c>
      <c r="EZ88" s="31">
        <f t="shared" si="118"/>
        <v>-47.15</v>
      </c>
      <c r="FA88" s="9">
        <v>0</v>
      </c>
      <c r="FB88" s="19"/>
      <c r="FC88" s="9">
        <v>0</v>
      </c>
      <c r="FD88" s="19"/>
      <c r="FE88" s="9">
        <v>-149.21</v>
      </c>
      <c r="FF88" s="9"/>
      <c r="FG88" s="9">
        <v>0</v>
      </c>
      <c r="FH88" s="9"/>
      <c r="FI88" s="9">
        <v>0</v>
      </c>
      <c r="FJ88" s="9"/>
      <c r="FK88" s="9">
        <v>0</v>
      </c>
      <c r="FL88" s="9"/>
      <c r="FM88" s="9">
        <v>0</v>
      </c>
      <c r="FN88" s="9"/>
      <c r="FO88" s="9">
        <v>0</v>
      </c>
      <c r="FP88" s="9"/>
      <c r="FQ88" s="9">
        <v>0</v>
      </c>
      <c r="FR88" s="9"/>
      <c r="FS88" s="9">
        <v>0</v>
      </c>
      <c r="FT88" s="9"/>
      <c r="FU88" s="9">
        <v>0</v>
      </c>
      <c r="FV88" s="31">
        <f t="shared" si="119"/>
        <v>-149.21</v>
      </c>
      <c r="FW88" s="9">
        <v>0</v>
      </c>
      <c r="FX88" s="19"/>
      <c r="FY88" s="9">
        <v>0</v>
      </c>
      <c r="FZ88" s="9"/>
      <c r="GA88" s="9">
        <v>0</v>
      </c>
      <c r="GB88" s="9"/>
      <c r="GC88" s="9">
        <v>0</v>
      </c>
      <c r="GD88" s="9"/>
      <c r="GE88" s="9">
        <v>0</v>
      </c>
      <c r="GF88" s="9"/>
      <c r="GG88" s="9">
        <v>0</v>
      </c>
      <c r="GH88" s="9"/>
      <c r="GI88" s="9">
        <v>0</v>
      </c>
      <c r="GJ88" s="9"/>
      <c r="GK88" s="9">
        <v>0</v>
      </c>
      <c r="GL88" s="9"/>
      <c r="GM88" s="9">
        <v>0</v>
      </c>
      <c r="GN88" s="9"/>
      <c r="GO88" s="9">
        <v>0</v>
      </c>
      <c r="GP88" s="9"/>
      <c r="GQ88" s="9">
        <v>0</v>
      </c>
      <c r="GR88" s="19"/>
      <c r="GS88" s="31">
        <f t="shared" si="120"/>
        <v>0</v>
      </c>
      <c r="GT88" s="9">
        <v>0</v>
      </c>
      <c r="GU88" s="19"/>
      <c r="GV88" s="9">
        <v>0</v>
      </c>
      <c r="GW88" s="19"/>
      <c r="GX88" s="9">
        <v>-21.66</v>
      </c>
      <c r="GY88" s="9"/>
      <c r="GZ88" s="9">
        <v>0</v>
      </c>
      <c r="HA88" s="9"/>
      <c r="HB88" s="9">
        <v>0</v>
      </c>
      <c r="HC88" s="9"/>
      <c r="HD88" s="9">
        <v>0</v>
      </c>
      <c r="HE88" s="9"/>
      <c r="HF88" s="9">
        <v>0</v>
      </c>
      <c r="HG88" s="9"/>
      <c r="HH88" s="9">
        <v>0</v>
      </c>
      <c r="HI88" s="9"/>
      <c r="HJ88" s="9">
        <v>0</v>
      </c>
      <c r="HK88" s="9"/>
      <c r="HL88" s="9">
        <v>0</v>
      </c>
      <c r="HM88" s="9"/>
      <c r="HN88" s="9">
        <v>0</v>
      </c>
      <c r="HO88" s="19"/>
      <c r="HP88" s="31">
        <f t="shared" si="121"/>
        <v>-21.66</v>
      </c>
      <c r="HQ88" s="9">
        <v>0</v>
      </c>
      <c r="HR88" s="19"/>
      <c r="HS88" s="9">
        <v>0</v>
      </c>
      <c r="HT88" s="19"/>
      <c r="HU88" s="9">
        <v>-190.84</v>
      </c>
      <c r="HV88" s="9"/>
      <c r="HW88" s="9">
        <v>0</v>
      </c>
      <c r="HX88" s="9"/>
      <c r="HY88" s="9">
        <v>0</v>
      </c>
      <c r="HZ88" s="9"/>
      <c r="IA88" s="9">
        <v>0</v>
      </c>
      <c r="IB88" s="9"/>
      <c r="IC88" s="9">
        <v>0</v>
      </c>
      <c r="ID88" s="9"/>
      <c r="IE88" s="9">
        <v>0</v>
      </c>
      <c r="IF88" s="9"/>
      <c r="IG88" s="9">
        <v>0</v>
      </c>
      <c r="IH88" s="9"/>
      <c r="II88" s="9">
        <v>0</v>
      </c>
      <c r="IJ88" s="9"/>
      <c r="IK88" s="9">
        <v>0</v>
      </c>
      <c r="IL88" s="9"/>
      <c r="IM88" s="9">
        <v>0</v>
      </c>
      <c r="IN88" s="9"/>
      <c r="IO88" s="31">
        <f t="shared" si="122"/>
        <v>-190.84</v>
      </c>
      <c r="IP88" s="9">
        <v>0</v>
      </c>
      <c r="IQ88" s="19"/>
      <c r="IR88" s="9">
        <v>0</v>
      </c>
      <c r="IS88" s="19"/>
      <c r="IT88" s="9">
        <v>0</v>
      </c>
      <c r="IU88" s="9"/>
      <c r="IV88" s="9">
        <v>0</v>
      </c>
      <c r="IW88" s="9"/>
      <c r="IX88" s="9">
        <v>0</v>
      </c>
      <c r="IY88" s="9"/>
      <c r="IZ88" s="9">
        <v>0</v>
      </c>
      <c r="JA88" s="9"/>
      <c r="JB88" s="9">
        <v>0</v>
      </c>
      <c r="JC88" s="9"/>
      <c r="JD88" s="9">
        <v>0</v>
      </c>
      <c r="JE88" s="9"/>
      <c r="JF88" s="9">
        <v>0</v>
      </c>
      <c r="JG88" s="9"/>
      <c r="JH88" s="9">
        <v>0</v>
      </c>
      <c r="JI88" s="9"/>
      <c r="JJ88" s="9">
        <v>0</v>
      </c>
      <c r="JK88" s="9"/>
      <c r="JL88" s="9">
        <v>0</v>
      </c>
      <c r="JM88" s="9"/>
      <c r="JN88" s="31">
        <f t="shared" si="142"/>
        <v>0</v>
      </c>
      <c r="JO88" s="9">
        <v>0</v>
      </c>
      <c r="JP88" s="9"/>
      <c r="JQ88" s="9">
        <f t="shared" si="144"/>
        <v>0</v>
      </c>
      <c r="JR88" s="9"/>
      <c r="JS88" s="9">
        <f t="shared" si="145"/>
        <v>0</v>
      </c>
      <c r="JT88" s="9"/>
      <c r="JU88" s="9">
        <f t="shared" si="146"/>
        <v>0</v>
      </c>
      <c r="JV88" s="9"/>
      <c r="JW88" s="72">
        <f t="shared" si="139"/>
        <v>0</v>
      </c>
      <c r="JX88" s="9"/>
      <c r="JY88" s="9">
        <f t="shared" si="147"/>
        <v>0</v>
      </c>
      <c r="JZ88" s="19"/>
      <c r="KA88" s="9">
        <f t="shared" si="148"/>
        <v>0</v>
      </c>
      <c r="KB88" s="8"/>
      <c r="KC88" s="9">
        <f>J88+AD88+BA88+BV88+CQ88+DL88+EI88+FE88+GA88+GX88+IT88+HU88</f>
        <v>-774.79</v>
      </c>
      <c r="KD88" s="9"/>
      <c r="KE88" s="9">
        <f t="shared" si="149"/>
        <v>0</v>
      </c>
      <c r="KF88" s="9"/>
      <c r="KG88" s="9">
        <f t="shared" si="150"/>
        <v>0</v>
      </c>
      <c r="KH88" s="9"/>
      <c r="KI88" s="9">
        <f t="shared" si="151"/>
        <v>0</v>
      </c>
      <c r="KJ88" s="9"/>
      <c r="KK88" s="9">
        <f t="shared" si="152"/>
        <v>0</v>
      </c>
      <c r="KL88" s="9"/>
      <c r="KM88" s="9">
        <f t="shared" si="153"/>
        <v>0</v>
      </c>
      <c r="KN88" s="9"/>
      <c r="KO88" s="9">
        <f t="shared" si="154"/>
        <v>0</v>
      </c>
      <c r="KP88" s="9"/>
      <c r="KQ88" s="31">
        <f t="shared" si="143"/>
        <v>-774.79</v>
      </c>
      <c r="KR88" s="9"/>
      <c r="KS88" s="31">
        <v>-1459.4099999999999</v>
      </c>
      <c r="KT88" s="23"/>
      <c r="KU88" s="23"/>
      <c r="KV88" s="14"/>
    </row>
    <row r="89" spans="1:308" x14ac:dyDescent="0.2">
      <c r="A89" s="74">
        <v>15</v>
      </c>
      <c r="B89" s="40" t="s">
        <v>178</v>
      </c>
      <c r="C89" s="11" t="s">
        <v>179</v>
      </c>
      <c r="E89" s="19"/>
      <c r="F89" s="9">
        <v>0</v>
      </c>
      <c r="G89" s="19"/>
      <c r="H89" s="9">
        <v>0</v>
      </c>
      <c r="I89" s="19"/>
      <c r="J89" s="9">
        <v>0</v>
      </c>
      <c r="K89" s="9"/>
      <c r="L89" s="9">
        <v>-200</v>
      </c>
      <c r="M89" s="9"/>
      <c r="N89" s="9">
        <v>0</v>
      </c>
      <c r="O89" s="9"/>
      <c r="P89" s="9">
        <v>0</v>
      </c>
      <c r="Q89" s="9"/>
      <c r="R89" s="9">
        <v>0</v>
      </c>
      <c r="S89" s="9"/>
      <c r="T89" s="9">
        <v>0</v>
      </c>
      <c r="U89" s="9"/>
      <c r="V89" s="9">
        <v>0</v>
      </c>
      <c r="W89" s="9"/>
      <c r="X89" s="9">
        <v>0</v>
      </c>
      <c r="Y89" s="31">
        <f t="shared" si="140"/>
        <v>-200</v>
      </c>
      <c r="Z89" s="9">
        <v>0</v>
      </c>
      <c r="AA89" s="19"/>
      <c r="AB89" s="9">
        <v>0</v>
      </c>
      <c r="AC89" s="19"/>
      <c r="AD89" s="9">
        <v>-3750.71</v>
      </c>
      <c r="AE89" s="9"/>
      <c r="AF89" s="9">
        <v>0</v>
      </c>
      <c r="AG89" s="9"/>
      <c r="AH89" s="9">
        <v>-54.4</v>
      </c>
      <c r="AI89" s="9"/>
      <c r="AJ89" s="9">
        <v>0</v>
      </c>
      <c r="AK89" s="9"/>
      <c r="AL89" s="9">
        <v>0</v>
      </c>
      <c r="AM89" s="9"/>
      <c r="AN89" s="9">
        <v>0</v>
      </c>
      <c r="AO89" s="9"/>
      <c r="AP89" s="9">
        <v>0</v>
      </c>
      <c r="AQ89" s="9"/>
      <c r="AR89" s="9">
        <v>0</v>
      </c>
      <c r="AS89" s="9"/>
      <c r="AT89" s="9">
        <v>0</v>
      </c>
      <c r="AU89" s="9"/>
      <c r="AV89" s="31">
        <f t="shared" si="114"/>
        <v>-3805.11</v>
      </c>
      <c r="AW89" s="9">
        <v>0</v>
      </c>
      <c r="AX89" s="19"/>
      <c r="AY89" s="9">
        <v>0</v>
      </c>
      <c r="AZ89" s="9"/>
      <c r="BA89" s="9">
        <v>-1686.29</v>
      </c>
      <c r="BB89" s="9"/>
      <c r="BC89" s="9">
        <v>-2936.1</v>
      </c>
      <c r="BD89" s="9"/>
      <c r="BE89" s="9">
        <v>0</v>
      </c>
      <c r="BF89" s="9"/>
      <c r="BG89" s="9">
        <v>0</v>
      </c>
      <c r="BH89" s="9"/>
      <c r="BI89" s="9">
        <v>0</v>
      </c>
      <c r="BJ89" s="9"/>
      <c r="BK89" s="9">
        <v>0</v>
      </c>
      <c r="BL89" s="9"/>
      <c r="BM89" s="9">
        <v>0</v>
      </c>
      <c r="BN89" s="9"/>
      <c r="BO89" s="9">
        <v>0</v>
      </c>
      <c r="BP89" s="19"/>
      <c r="BQ89" s="31">
        <f t="shared" si="141"/>
        <v>-4622.3899999999994</v>
      </c>
      <c r="BR89" s="9">
        <v>0</v>
      </c>
      <c r="BS89" s="19"/>
      <c r="BT89" s="9">
        <v>0</v>
      </c>
      <c r="BU89" s="9"/>
      <c r="BV89" s="9">
        <v>-1208</v>
      </c>
      <c r="BW89" s="9"/>
      <c r="BX89" s="9">
        <v>0</v>
      </c>
      <c r="BY89" s="9"/>
      <c r="BZ89" s="9">
        <v>0</v>
      </c>
      <c r="CA89" s="9"/>
      <c r="CB89" s="9">
        <v>0</v>
      </c>
      <c r="CC89" s="9"/>
      <c r="CD89" s="9">
        <v>0</v>
      </c>
      <c r="CE89" s="9"/>
      <c r="CF89" s="9">
        <v>0</v>
      </c>
      <c r="CG89" s="9"/>
      <c r="CH89" s="9">
        <v>0</v>
      </c>
      <c r="CI89" s="9"/>
      <c r="CJ89" s="9">
        <v>0</v>
      </c>
      <c r="CK89" s="19"/>
      <c r="CL89" s="31">
        <f t="shared" si="115"/>
        <v>-1208</v>
      </c>
      <c r="CM89" s="9">
        <v>0</v>
      </c>
      <c r="CN89" s="19"/>
      <c r="CO89" s="9">
        <v>0</v>
      </c>
      <c r="CP89" s="9"/>
      <c r="CQ89" s="9">
        <v>-4767.8999999999996</v>
      </c>
      <c r="CR89" s="9"/>
      <c r="CS89" s="9">
        <v>0</v>
      </c>
      <c r="CT89" s="9"/>
      <c r="CU89" s="9">
        <v>-270</v>
      </c>
      <c r="CV89" s="9"/>
      <c r="CW89" s="9">
        <v>0</v>
      </c>
      <c r="CX89" s="9"/>
      <c r="CY89" s="9">
        <v>0</v>
      </c>
      <c r="CZ89" s="9"/>
      <c r="DA89" s="9">
        <v>0</v>
      </c>
      <c r="DB89" s="9"/>
      <c r="DC89" s="9">
        <v>0</v>
      </c>
      <c r="DD89" s="9"/>
      <c r="DE89" s="9">
        <v>0</v>
      </c>
      <c r="DF89" s="19"/>
      <c r="DG89" s="31">
        <f t="shared" si="116"/>
        <v>-5037.8999999999996</v>
      </c>
      <c r="DH89" s="9">
        <v>0</v>
      </c>
      <c r="DI89" s="19"/>
      <c r="DJ89" s="9">
        <v>0</v>
      </c>
      <c r="DK89" s="9"/>
      <c r="DL89" s="9">
        <v>-2688.31</v>
      </c>
      <c r="DM89" s="9"/>
      <c r="DN89" s="9">
        <v>0</v>
      </c>
      <c r="DO89" s="9"/>
      <c r="DP89" s="9">
        <v>0</v>
      </c>
      <c r="DQ89" s="9"/>
      <c r="DR89" s="9">
        <v>0</v>
      </c>
      <c r="DS89" s="9"/>
      <c r="DT89" s="9">
        <v>0</v>
      </c>
      <c r="DU89" s="9"/>
      <c r="DV89" s="9">
        <v>0</v>
      </c>
      <c r="DW89" s="9"/>
      <c r="DX89" s="9">
        <v>0</v>
      </c>
      <c r="DY89" s="19"/>
      <c r="DZ89" s="9">
        <v>0</v>
      </c>
      <c r="EA89" s="9"/>
      <c r="EB89" s="9">
        <v>0</v>
      </c>
      <c r="EC89" s="9"/>
      <c r="ED89" s="31">
        <f t="shared" si="117"/>
        <v>-2688.31</v>
      </c>
      <c r="EE89" s="9">
        <v>0</v>
      </c>
      <c r="EF89" s="19"/>
      <c r="EG89" s="9">
        <v>0</v>
      </c>
      <c r="EH89" s="9"/>
      <c r="EI89" s="9">
        <v>-4098.58</v>
      </c>
      <c r="EJ89" s="9"/>
      <c r="EK89" s="9">
        <v>0</v>
      </c>
      <c r="EL89" s="9"/>
      <c r="EM89" s="9">
        <v>-26.33</v>
      </c>
      <c r="EN89" s="9"/>
      <c r="EO89" s="9">
        <v>0</v>
      </c>
      <c r="EP89" s="9"/>
      <c r="EQ89" s="9">
        <v>0</v>
      </c>
      <c r="ER89" s="9"/>
      <c r="ES89" s="9">
        <v>0</v>
      </c>
      <c r="ET89" s="9"/>
      <c r="EU89" s="9">
        <v>0</v>
      </c>
      <c r="EV89" s="9"/>
      <c r="EW89" s="9">
        <v>0</v>
      </c>
      <c r="EX89" s="9"/>
      <c r="EY89" s="9">
        <v>0</v>
      </c>
      <c r="EZ89" s="31">
        <f t="shared" si="118"/>
        <v>-4124.91</v>
      </c>
      <c r="FA89" s="9">
        <v>0</v>
      </c>
      <c r="FB89" s="19"/>
      <c r="FC89" s="9">
        <v>0</v>
      </c>
      <c r="FD89" s="19"/>
      <c r="FE89" s="9">
        <v>-2366.94</v>
      </c>
      <c r="FF89" s="9"/>
      <c r="FG89" s="9">
        <v>0</v>
      </c>
      <c r="FH89" s="9"/>
      <c r="FI89" s="9">
        <v>0</v>
      </c>
      <c r="FJ89" s="9"/>
      <c r="FK89" s="9">
        <v>0</v>
      </c>
      <c r="FL89" s="9"/>
      <c r="FM89" s="9">
        <v>0</v>
      </c>
      <c r="FN89" s="9"/>
      <c r="FO89" s="9">
        <v>0</v>
      </c>
      <c r="FP89" s="9"/>
      <c r="FQ89" s="9">
        <v>0</v>
      </c>
      <c r="FR89" s="9"/>
      <c r="FS89" s="9">
        <v>0</v>
      </c>
      <c r="FT89" s="9"/>
      <c r="FU89" s="9">
        <v>0</v>
      </c>
      <c r="FV89" s="31">
        <f t="shared" si="119"/>
        <v>-2366.94</v>
      </c>
      <c r="FW89" s="9">
        <v>0</v>
      </c>
      <c r="FX89" s="19"/>
      <c r="FY89" s="9">
        <v>0</v>
      </c>
      <c r="FZ89" s="9"/>
      <c r="GA89" s="9">
        <v>-9669.3000000000011</v>
      </c>
      <c r="GB89" s="9"/>
      <c r="GC89" s="9">
        <v>0</v>
      </c>
      <c r="GD89" s="9"/>
      <c r="GE89" s="9">
        <v>-87.3</v>
      </c>
      <c r="GF89" s="9"/>
      <c r="GG89" s="9">
        <v>0</v>
      </c>
      <c r="GH89" s="9"/>
      <c r="GI89" s="9">
        <v>0</v>
      </c>
      <c r="GJ89" s="9"/>
      <c r="GK89" s="9">
        <v>0</v>
      </c>
      <c r="GL89" s="9"/>
      <c r="GM89" s="9">
        <v>0</v>
      </c>
      <c r="GN89" s="9"/>
      <c r="GO89" s="9">
        <v>0</v>
      </c>
      <c r="GP89" s="9"/>
      <c r="GQ89" s="9">
        <v>0</v>
      </c>
      <c r="GR89" s="19"/>
      <c r="GS89" s="31">
        <f t="shared" si="120"/>
        <v>-9756.6</v>
      </c>
      <c r="GT89" s="9">
        <v>0</v>
      </c>
      <c r="GU89" s="19"/>
      <c r="GV89" s="9">
        <v>0</v>
      </c>
      <c r="GW89" s="19"/>
      <c r="GX89" s="9">
        <v>-3866.96</v>
      </c>
      <c r="GY89" s="9"/>
      <c r="GZ89" s="9">
        <v>0</v>
      </c>
      <c r="HA89" s="9"/>
      <c r="HB89" s="9">
        <v>-250</v>
      </c>
      <c r="HC89" s="9"/>
      <c r="HD89" s="9">
        <v>0</v>
      </c>
      <c r="HE89" s="9"/>
      <c r="HF89" s="9">
        <v>0</v>
      </c>
      <c r="HG89" s="9"/>
      <c r="HH89" s="9">
        <v>0</v>
      </c>
      <c r="HI89" s="9"/>
      <c r="HJ89" s="9">
        <v>0</v>
      </c>
      <c r="HK89" s="9"/>
      <c r="HL89" s="9">
        <v>0</v>
      </c>
      <c r="HM89" s="9"/>
      <c r="HN89" s="9">
        <v>0</v>
      </c>
      <c r="HO89" s="19"/>
      <c r="HP89" s="31">
        <f t="shared" si="121"/>
        <v>-4116.96</v>
      </c>
      <c r="HQ89" s="9">
        <v>0</v>
      </c>
      <c r="HR89" s="19"/>
      <c r="HS89" s="9">
        <v>0</v>
      </c>
      <c r="HT89" s="19"/>
      <c r="HU89" s="9">
        <v>-8250.17</v>
      </c>
      <c r="HV89" s="9"/>
      <c r="HW89" s="9">
        <v>0</v>
      </c>
      <c r="HX89" s="9"/>
      <c r="HY89" s="9">
        <v>0</v>
      </c>
      <c r="HZ89" s="9"/>
      <c r="IA89" s="9">
        <v>-154.5</v>
      </c>
      <c r="IB89" s="9"/>
      <c r="IC89" s="9">
        <v>0</v>
      </c>
      <c r="ID89" s="9"/>
      <c r="IE89" s="9">
        <v>0</v>
      </c>
      <c r="IF89" s="9"/>
      <c r="IG89" s="9">
        <v>0</v>
      </c>
      <c r="IH89" s="9"/>
      <c r="II89" s="9">
        <v>0</v>
      </c>
      <c r="IJ89" s="9"/>
      <c r="IK89" s="9">
        <v>0</v>
      </c>
      <c r="IL89" s="9"/>
      <c r="IM89" s="9">
        <v>-23.53</v>
      </c>
      <c r="IN89" s="9"/>
      <c r="IO89" s="31">
        <f t="shared" si="122"/>
        <v>-8428.2000000000007</v>
      </c>
      <c r="IP89" s="9">
        <v>0</v>
      </c>
      <c r="IQ89" s="19"/>
      <c r="IR89" s="9">
        <v>0</v>
      </c>
      <c r="IS89" s="19"/>
      <c r="IT89" s="9">
        <v>-2795.27</v>
      </c>
      <c r="IU89" s="9"/>
      <c r="IV89" s="9">
        <v>0</v>
      </c>
      <c r="IW89" s="9"/>
      <c r="IX89" s="9">
        <v>0</v>
      </c>
      <c r="IY89" s="9"/>
      <c r="IZ89" s="9">
        <v>-101.7</v>
      </c>
      <c r="JA89" s="9"/>
      <c r="JB89" s="9">
        <v>0</v>
      </c>
      <c r="JC89" s="9"/>
      <c r="JD89" s="9">
        <v>0</v>
      </c>
      <c r="JE89" s="9"/>
      <c r="JF89" s="9">
        <v>0</v>
      </c>
      <c r="JG89" s="9"/>
      <c r="JH89" s="9">
        <v>0</v>
      </c>
      <c r="JI89" s="9"/>
      <c r="JJ89" s="9">
        <v>0</v>
      </c>
      <c r="JK89" s="9"/>
      <c r="JL89" s="9">
        <v>-35.29</v>
      </c>
      <c r="JM89" s="9"/>
      <c r="JN89" s="31">
        <f t="shared" si="142"/>
        <v>-2932.2599999999998</v>
      </c>
      <c r="JO89" s="9">
        <v>0</v>
      </c>
      <c r="JP89" s="9"/>
      <c r="JQ89" s="9">
        <f t="shared" si="144"/>
        <v>0</v>
      </c>
      <c r="JR89" s="9"/>
      <c r="JS89" s="9">
        <f t="shared" si="145"/>
        <v>0</v>
      </c>
      <c r="JT89" s="9"/>
      <c r="JU89" s="9">
        <f t="shared" si="146"/>
        <v>-58.82</v>
      </c>
      <c r="JV89" s="9"/>
      <c r="JW89" s="72">
        <f t="shared" si="139"/>
        <v>-58.82</v>
      </c>
      <c r="JX89" s="9"/>
      <c r="JY89" s="9">
        <f t="shared" si="147"/>
        <v>0</v>
      </c>
      <c r="JZ89" s="19"/>
      <c r="KA89" s="9">
        <f t="shared" si="148"/>
        <v>0</v>
      </c>
      <c r="KB89" s="8"/>
      <c r="KC89" s="9">
        <f>J89+AD89+BA89+BV89+CQ89+DL89+EI89+FE89+GA89+GX89+IT89+HU89</f>
        <v>-45148.429999999993</v>
      </c>
      <c r="KD89" s="9"/>
      <c r="KE89" s="9">
        <f t="shared" si="149"/>
        <v>-3190.5</v>
      </c>
      <c r="KF89" s="9"/>
      <c r="KG89" s="9">
        <f t="shared" si="150"/>
        <v>-889.83</v>
      </c>
      <c r="KH89" s="9"/>
      <c r="KI89" s="9">
        <f t="shared" si="151"/>
        <v>0</v>
      </c>
      <c r="KJ89" s="9"/>
      <c r="KK89" s="9">
        <f t="shared" si="152"/>
        <v>0</v>
      </c>
      <c r="KL89" s="9"/>
      <c r="KM89" s="9">
        <f t="shared" si="153"/>
        <v>0</v>
      </c>
      <c r="KN89" s="9"/>
      <c r="KO89" s="9">
        <f t="shared" si="154"/>
        <v>0</v>
      </c>
      <c r="KP89" s="9"/>
      <c r="KQ89" s="31">
        <f t="shared" si="143"/>
        <v>-49287.579999999994</v>
      </c>
      <c r="KR89" s="9"/>
      <c r="KS89" s="31">
        <v>-27479.809999999998</v>
      </c>
      <c r="KT89" s="23"/>
      <c r="KU89" s="23"/>
      <c r="KV89" s="14"/>
    </row>
    <row r="90" spans="1:308" x14ac:dyDescent="0.2">
      <c r="B90" s="12" t="s">
        <v>180</v>
      </c>
      <c r="C90" s="83" t="s">
        <v>181</v>
      </c>
      <c r="D90" s="22"/>
      <c r="E90" s="19"/>
      <c r="F90" s="72">
        <f>ROUND(SUM(F91:F98),2)</f>
        <v>0</v>
      </c>
      <c r="G90" s="30"/>
      <c r="H90" s="72">
        <f>ROUND(SUM(H91:H98),2)</f>
        <v>0</v>
      </c>
      <c r="I90" s="30"/>
      <c r="J90" s="72">
        <f>ROUND(SUM(J91:J98),2)</f>
        <v>-4775.1899999999996</v>
      </c>
      <c r="K90" s="72"/>
      <c r="L90" s="72">
        <f>ROUND(SUM(L91:L98),2)</f>
        <v>-39396</v>
      </c>
      <c r="M90" s="72"/>
      <c r="N90" s="72">
        <f>ROUND(SUM(N91:N98),2)</f>
        <v>0</v>
      </c>
      <c r="O90" s="30"/>
      <c r="P90" s="72">
        <f>ROUND(SUM(P91:P98),2)</f>
        <v>0</v>
      </c>
      <c r="Q90" s="30"/>
      <c r="R90" s="72">
        <f>ROUND(SUM(R91:R98),2)</f>
        <v>0</v>
      </c>
      <c r="S90" s="30"/>
      <c r="T90" s="72">
        <f>ROUND(SUM(T91:T98),2)</f>
        <v>0</v>
      </c>
      <c r="U90" s="30"/>
      <c r="V90" s="72">
        <f>ROUND(SUM(V91:V98),2)</f>
        <v>0</v>
      </c>
      <c r="W90" s="30"/>
      <c r="X90" s="72">
        <f>ROUND(SUM(X91:X98),2)</f>
        <v>0</v>
      </c>
      <c r="Y90" s="31">
        <f t="shared" si="140"/>
        <v>-44171.19</v>
      </c>
      <c r="Z90" s="72">
        <f>ROUND(SUM(Z91:Z98),2)</f>
        <v>0</v>
      </c>
      <c r="AA90" s="30"/>
      <c r="AB90" s="72">
        <f>ROUND(SUM(AB91:AB98),2)</f>
        <v>0</v>
      </c>
      <c r="AC90" s="30"/>
      <c r="AD90" s="72">
        <f>ROUND(SUM(AD91:AD98),2)</f>
        <v>-2364.21</v>
      </c>
      <c r="AE90" s="72"/>
      <c r="AF90" s="72">
        <f>ROUND(SUM(AF91:AF98),2)</f>
        <v>0</v>
      </c>
      <c r="AG90" s="72"/>
      <c r="AH90" s="72">
        <f>ROUND(SUM(AH91:AH98),2)</f>
        <v>0</v>
      </c>
      <c r="AI90" s="72"/>
      <c r="AJ90" s="72">
        <f>ROUND(SUM(AJ91:AJ98),2)</f>
        <v>0</v>
      </c>
      <c r="AK90" s="72"/>
      <c r="AL90" s="72">
        <f>ROUND(SUM(AL91:AL98),2)</f>
        <v>0</v>
      </c>
      <c r="AM90" s="30"/>
      <c r="AN90" s="72">
        <f>ROUND(SUM(AN91:AN98),2)</f>
        <v>0</v>
      </c>
      <c r="AO90" s="72"/>
      <c r="AP90" s="72">
        <f>ROUND(SUM(AP91:AP98),2)</f>
        <v>0</v>
      </c>
      <c r="AQ90" s="72"/>
      <c r="AR90" s="72">
        <f>ROUND(SUM(AR91:AR98),2)</f>
        <v>0</v>
      </c>
      <c r="AS90" s="72"/>
      <c r="AT90" s="72">
        <f>ROUND(SUM(AT91:AT98),2)</f>
        <v>0</v>
      </c>
      <c r="AU90" s="30"/>
      <c r="AV90" s="31">
        <f t="shared" si="114"/>
        <v>-2364.21</v>
      </c>
      <c r="AW90" s="72">
        <f>ROUND(SUM(AW91:AW98),2)</f>
        <v>0</v>
      </c>
      <c r="AX90" s="30"/>
      <c r="AY90" s="72">
        <f>ROUND(SUM(AY91:AY98),2)</f>
        <v>0</v>
      </c>
      <c r="AZ90" s="30"/>
      <c r="BA90" s="72">
        <f>ROUND(SUM(BA91:BA98),2)</f>
        <v>-9745.9500000000007</v>
      </c>
      <c r="BB90" s="72"/>
      <c r="BC90" s="72">
        <f>ROUND(SUM(BC91:BC98),2)</f>
        <v>-1950</v>
      </c>
      <c r="BD90" s="72"/>
      <c r="BE90" s="72">
        <f>ROUND(SUM(BE91:BE98),2)</f>
        <v>0</v>
      </c>
      <c r="BF90" s="72"/>
      <c r="BG90" s="72">
        <f>ROUND(SUM(BG91:BG98),2)</f>
        <v>0</v>
      </c>
      <c r="BH90" s="72"/>
      <c r="BI90" s="72">
        <f>ROUND(SUM(BI91:BI98),2)</f>
        <v>0</v>
      </c>
      <c r="BJ90" s="72"/>
      <c r="BK90" s="72">
        <f>ROUND(SUM(BK91:BK98),2)</f>
        <v>0</v>
      </c>
      <c r="BL90" s="72"/>
      <c r="BM90" s="72">
        <f>ROUND(SUM(BM91:BM98),2)</f>
        <v>0</v>
      </c>
      <c r="BN90" s="72"/>
      <c r="BO90" s="72">
        <f>ROUND(SUM(BO91:BO98),2)</f>
        <v>0</v>
      </c>
      <c r="BP90" s="30"/>
      <c r="BQ90" s="31">
        <f t="shared" si="141"/>
        <v>-11695.95</v>
      </c>
      <c r="BR90" s="72">
        <f>ROUND(SUM(BR91:BR98),2)</f>
        <v>0</v>
      </c>
      <c r="BS90" s="30"/>
      <c r="BT90" s="72">
        <f>ROUND(SUM(BT91:BT98),2)</f>
        <v>0</v>
      </c>
      <c r="BU90" s="72"/>
      <c r="BV90" s="72">
        <f>ROUND(SUM(BV91:BV98),2)</f>
        <v>-6315.72</v>
      </c>
      <c r="BW90" s="30"/>
      <c r="BX90" s="72">
        <f>ROUND(SUM(BX91:BX98),2)</f>
        <v>0</v>
      </c>
      <c r="BY90" s="72"/>
      <c r="BZ90" s="72">
        <f>ROUND(SUM(BZ91:BZ98),2)</f>
        <v>0</v>
      </c>
      <c r="CA90" s="72"/>
      <c r="CB90" s="72">
        <f>ROUND(SUM(CB91:CB98),2)</f>
        <v>0</v>
      </c>
      <c r="CC90" s="72"/>
      <c r="CD90" s="72">
        <f>ROUND(SUM(CD91:CD98),2)</f>
        <v>0</v>
      </c>
      <c r="CE90" s="72"/>
      <c r="CF90" s="72">
        <f>ROUND(SUM(CF91:CF98),2)</f>
        <v>0</v>
      </c>
      <c r="CG90" s="72"/>
      <c r="CH90" s="72">
        <f>ROUND(SUM(CH91:CH98),2)</f>
        <v>0</v>
      </c>
      <c r="CI90" s="72"/>
      <c r="CJ90" s="72">
        <f>ROUND(SUM(CJ91:CJ98),2)</f>
        <v>0</v>
      </c>
      <c r="CK90" s="30"/>
      <c r="CL90" s="31">
        <f t="shared" si="115"/>
        <v>-6315.72</v>
      </c>
      <c r="CM90" s="72">
        <f>ROUND(SUM(CM91:CM98),2)</f>
        <v>0</v>
      </c>
      <c r="CN90" s="30"/>
      <c r="CO90" s="72">
        <f>ROUND(SUM(CO91:CO98),2)</f>
        <v>0</v>
      </c>
      <c r="CP90" s="30"/>
      <c r="CQ90" s="72">
        <f>ROUND(SUM(CQ91:CQ98),2)</f>
        <v>-5745.4</v>
      </c>
      <c r="CR90" s="30"/>
      <c r="CS90" s="72">
        <f>ROUND(SUM(CS91:CS98),2)</f>
        <v>0</v>
      </c>
      <c r="CT90" s="72"/>
      <c r="CU90" s="72">
        <f>ROUND(SUM(CU91:CU98),2)</f>
        <v>0</v>
      </c>
      <c r="CV90" s="72"/>
      <c r="CW90" s="72">
        <f>ROUND(SUM(CW91:CW98),2)</f>
        <v>0</v>
      </c>
      <c r="CX90" s="72"/>
      <c r="CY90" s="72">
        <f>ROUND(SUM(CY91:CY98),2)</f>
        <v>0</v>
      </c>
      <c r="CZ90" s="72"/>
      <c r="DA90" s="72">
        <f>ROUND(SUM(DA91:DA98),2)</f>
        <v>0</v>
      </c>
      <c r="DB90" s="72"/>
      <c r="DC90" s="72">
        <f>ROUND(SUM(DC91:DC98),2)</f>
        <v>0</v>
      </c>
      <c r="DD90" s="72"/>
      <c r="DE90" s="72">
        <f>ROUND(SUM(DE91:DE98),2)</f>
        <v>0</v>
      </c>
      <c r="DF90" s="30"/>
      <c r="DG90" s="31">
        <f t="shared" si="116"/>
        <v>-5745.4</v>
      </c>
      <c r="DH90" s="72">
        <f>ROUND(SUM(DH91:DH98),2)</f>
        <v>-3879.9</v>
      </c>
      <c r="DI90" s="30"/>
      <c r="DJ90" s="72">
        <f>ROUND(SUM(DJ91:DJ98),2)</f>
        <v>0</v>
      </c>
      <c r="DK90" s="30"/>
      <c r="DL90" s="72">
        <f>ROUND(SUM(DL91:DL98),2)</f>
        <v>-3104.86</v>
      </c>
      <c r="DM90" s="30"/>
      <c r="DN90" s="72">
        <f>ROUND(SUM(DN91:DN98),2)</f>
        <v>0</v>
      </c>
      <c r="DO90" s="72"/>
      <c r="DP90" s="72">
        <f>ROUND(SUM(DP91:DP98),2)</f>
        <v>0</v>
      </c>
      <c r="DQ90" s="30"/>
      <c r="DR90" s="72">
        <f>ROUND(SUM(DR91:DR98),2)</f>
        <v>0</v>
      </c>
      <c r="DS90" s="72"/>
      <c r="DT90" s="72">
        <f>ROUND(SUM(DT91:DT98),2)</f>
        <v>0</v>
      </c>
      <c r="DU90" s="72"/>
      <c r="DV90" s="72">
        <f>ROUND(SUM(DV91:DV98),2)</f>
        <v>0</v>
      </c>
      <c r="DW90" s="72"/>
      <c r="DX90" s="72">
        <f>ROUND(SUM(DX91:DX98),2)</f>
        <v>0</v>
      </c>
      <c r="DY90" s="30"/>
      <c r="DZ90" s="72">
        <f>ROUND(SUM(DZ91:DZ98),2)</f>
        <v>0</v>
      </c>
      <c r="EA90" s="72"/>
      <c r="EB90" s="72">
        <f>ROUND(SUM(EB91:EB98),2)</f>
        <v>0</v>
      </c>
      <c r="EC90" s="72"/>
      <c r="ED90" s="72">
        <f t="shared" si="117"/>
        <v>-6984.76</v>
      </c>
      <c r="EE90" s="72">
        <f>ROUND(SUM(EE91:EE98),2)</f>
        <v>0</v>
      </c>
      <c r="EF90" s="30"/>
      <c r="EG90" s="72">
        <f>ROUND(SUM(EG91:EG98),2)</f>
        <v>0</v>
      </c>
      <c r="EH90" s="30"/>
      <c r="EI90" s="72">
        <f>ROUND(SUM(EI91:EI98),2)</f>
        <v>-38895.49</v>
      </c>
      <c r="EJ90" s="30"/>
      <c r="EK90" s="72">
        <f>ROUND(SUM(EK91:EK98),2)</f>
        <v>0</v>
      </c>
      <c r="EL90" s="72"/>
      <c r="EM90" s="72">
        <f>ROUND(SUM(EM91:EM98),2)</f>
        <v>0</v>
      </c>
      <c r="EN90" s="30"/>
      <c r="EO90" s="72">
        <f>ROUND(SUM(EO91:EO98),2)</f>
        <v>0</v>
      </c>
      <c r="EP90" s="72"/>
      <c r="EQ90" s="72">
        <f>ROUND(SUM(EQ91:EQ98),2)</f>
        <v>0</v>
      </c>
      <c r="ER90" s="72"/>
      <c r="ES90" s="72">
        <f>ROUND(SUM(ES91:ES98),2)</f>
        <v>0</v>
      </c>
      <c r="ET90" s="72"/>
      <c r="EU90" s="72">
        <f>ROUND(SUM(EU91:EU98),2)</f>
        <v>0</v>
      </c>
      <c r="EV90" s="72"/>
      <c r="EW90" s="72">
        <f>ROUND(SUM(EW91:EW98),2)</f>
        <v>0</v>
      </c>
      <c r="EX90" s="72"/>
      <c r="EY90" s="72">
        <f>ROUND(SUM(EY91:EY98),2)</f>
        <v>0</v>
      </c>
      <c r="EZ90" s="31">
        <f t="shared" si="118"/>
        <v>-38895.49</v>
      </c>
      <c r="FA90" s="72">
        <f>ROUND(SUM(FA91:FA98),2)</f>
        <v>0</v>
      </c>
      <c r="FB90" s="30"/>
      <c r="FC90" s="72">
        <f>ROUND(SUM(FC91:FC98),2)</f>
        <v>0</v>
      </c>
      <c r="FD90" s="30"/>
      <c r="FE90" s="72">
        <f>ROUND(SUM(FE91:FE98),2)</f>
        <v>-27268.75</v>
      </c>
      <c r="FF90" s="30"/>
      <c r="FG90" s="72">
        <f>ROUND(SUM(FG91:FG98),2)</f>
        <v>0</v>
      </c>
      <c r="FH90" s="72"/>
      <c r="FI90" s="72">
        <f>ROUND(SUM(FI91:FI98),2)</f>
        <v>0</v>
      </c>
      <c r="FJ90" s="72"/>
      <c r="FK90" s="72">
        <f>ROUND(SUM(FK91:FK98),2)</f>
        <v>0</v>
      </c>
      <c r="FL90" s="72"/>
      <c r="FM90" s="72">
        <f>ROUND(SUM(FM91:FM98),2)</f>
        <v>0</v>
      </c>
      <c r="FN90" s="72"/>
      <c r="FO90" s="72">
        <f>ROUND(SUM(FO91:FO98),2)</f>
        <v>0</v>
      </c>
      <c r="FP90" s="30"/>
      <c r="FQ90" s="30"/>
      <c r="FR90" s="30"/>
      <c r="FS90" s="72">
        <f>ROUND(SUM(FS91:FS98),2)</f>
        <v>0</v>
      </c>
      <c r="FT90" s="72"/>
      <c r="FU90" s="72"/>
      <c r="FV90" s="31">
        <f t="shared" si="119"/>
        <v>-27268.75</v>
      </c>
      <c r="FW90" s="72">
        <f>ROUND(SUM(FW91:FW98),2)</f>
        <v>0</v>
      </c>
      <c r="FX90" s="30"/>
      <c r="FY90" s="72">
        <f>ROUND(SUM(FY91:FY98),2)</f>
        <v>0</v>
      </c>
      <c r="FZ90" s="72"/>
      <c r="GA90" s="72">
        <f>ROUND(SUM(GA91:GA98),2)</f>
        <v>-28955.63</v>
      </c>
      <c r="GB90" s="72"/>
      <c r="GC90" s="72">
        <f>ROUND(SUM(GC91:GC98),2)</f>
        <v>0</v>
      </c>
      <c r="GD90" s="72"/>
      <c r="GE90" s="72">
        <f>ROUND(SUM(GE91:GE98),2)</f>
        <v>0</v>
      </c>
      <c r="GF90" s="30"/>
      <c r="GG90" s="72">
        <f>ROUND(SUM(GG91:GG98),2)</f>
        <v>0</v>
      </c>
      <c r="GH90" s="30"/>
      <c r="GI90" s="72">
        <f>ROUND(SUM(GI91:GI98),2)</f>
        <v>0</v>
      </c>
      <c r="GJ90" s="72"/>
      <c r="GK90" s="72">
        <f>ROUND(SUM(GK91:GK98),2)</f>
        <v>0</v>
      </c>
      <c r="GL90" s="30"/>
      <c r="GM90" s="72">
        <f>ROUND(SUM(GM91:GM98),2)</f>
        <v>0</v>
      </c>
      <c r="GN90" s="72"/>
      <c r="GO90" s="72">
        <f>ROUND(SUM(GO91:GO98),2)</f>
        <v>0</v>
      </c>
      <c r="GP90" s="72"/>
      <c r="GQ90" s="72">
        <f>ROUND(SUM(GQ91:GQ98),2)</f>
        <v>-4500</v>
      </c>
      <c r="GR90" s="30"/>
      <c r="GS90" s="31">
        <f t="shared" si="120"/>
        <v>-33455.630000000005</v>
      </c>
      <c r="GT90" s="72">
        <f>ROUND(SUM(GT91:GT98),2)</f>
        <v>0</v>
      </c>
      <c r="GU90" s="30"/>
      <c r="GV90" s="72">
        <f>ROUND(SUM(GV91:GV98),2)</f>
        <v>0</v>
      </c>
      <c r="GW90" s="30"/>
      <c r="GX90" s="72">
        <f>ROUND(SUM(GX91:GX98),2)</f>
        <v>-3994.28</v>
      </c>
      <c r="GY90" s="30"/>
      <c r="GZ90" s="72">
        <f>ROUND(SUM(GZ91:GZ98),2)</f>
        <v>0</v>
      </c>
      <c r="HA90" s="72"/>
      <c r="HB90" s="72">
        <f>ROUND(SUM(HB91:HB98),2)</f>
        <v>-98750.88</v>
      </c>
      <c r="HC90" s="30"/>
      <c r="HD90" s="72">
        <f>ROUND(SUM(HD91:HD98),2)</f>
        <v>0</v>
      </c>
      <c r="HE90" s="30"/>
      <c r="HF90" s="72">
        <f>ROUND(SUM(HF91:HF98),2)</f>
        <v>0</v>
      </c>
      <c r="HG90" s="72"/>
      <c r="HH90" s="72">
        <f>ROUND(SUM(HH91:HH98),2)</f>
        <v>0</v>
      </c>
      <c r="HI90" s="72"/>
      <c r="HJ90" s="72">
        <f>ROUND(SUM(HJ91:HJ98),2)</f>
        <v>0</v>
      </c>
      <c r="HK90" s="30"/>
      <c r="HL90" s="72">
        <f>ROUND(SUM(HL91:HL98),2)</f>
        <v>0</v>
      </c>
      <c r="HM90" s="72"/>
      <c r="HN90" s="72">
        <f>ROUND(SUM(HN91:HN98),2)</f>
        <v>0</v>
      </c>
      <c r="HO90" s="30"/>
      <c r="HP90" s="31">
        <f t="shared" si="121"/>
        <v>-102745.16</v>
      </c>
      <c r="HQ90" s="72">
        <f>ROUND(SUM(HQ91:HQ98),2)</f>
        <v>0</v>
      </c>
      <c r="HR90" s="30"/>
      <c r="HS90" s="72">
        <f>ROUND(SUM(HS91:HS98),2)</f>
        <v>0</v>
      </c>
      <c r="HT90" s="30"/>
      <c r="HU90" s="72">
        <f>ROUND(SUM(HU91:HU98),2)</f>
        <v>-18355.080000000002</v>
      </c>
      <c r="HV90" s="30"/>
      <c r="HW90" s="72">
        <f>ROUND(SUM(HW91:HW98),2)</f>
        <v>0</v>
      </c>
      <c r="HX90" s="30"/>
      <c r="HY90" s="72">
        <f>ROUND(SUM(HY91:HY98),2)</f>
        <v>0</v>
      </c>
      <c r="HZ90" s="72"/>
      <c r="IA90" s="72">
        <f>ROUND(SUM(IA91:IA98),2)</f>
        <v>-20207.3</v>
      </c>
      <c r="IB90" s="72"/>
      <c r="IC90" s="72">
        <f>ROUND(SUM(IC91:IC98),2)</f>
        <v>0</v>
      </c>
      <c r="ID90" s="30"/>
      <c r="IE90" s="72">
        <f>ROUND(SUM(IE91:IE98),2)</f>
        <v>0</v>
      </c>
      <c r="IF90" s="72"/>
      <c r="IG90" s="72">
        <f>ROUND(SUM(IG91:IG98),2)</f>
        <v>0</v>
      </c>
      <c r="IH90" s="30"/>
      <c r="II90" s="72">
        <f>ROUND(SUM(II91:II98),2)</f>
        <v>0</v>
      </c>
      <c r="IJ90" s="72"/>
      <c r="IK90" s="72">
        <f>ROUND(SUM(IK91:IK98),2)</f>
        <v>0</v>
      </c>
      <c r="IL90" s="72"/>
      <c r="IM90" s="72">
        <f>ROUND(SUM(IM91:IM98),2)</f>
        <v>-2223.1</v>
      </c>
      <c r="IN90" s="30"/>
      <c r="IO90" s="31">
        <f t="shared" si="122"/>
        <v>-40785.480000000003</v>
      </c>
      <c r="IP90" s="72">
        <f>ROUND(SUM(IP91:IP98),2)</f>
        <v>0</v>
      </c>
      <c r="IQ90" s="30"/>
      <c r="IR90" s="72">
        <f>ROUND(SUM(IR91:IR98),2)</f>
        <v>0</v>
      </c>
      <c r="IS90" s="30"/>
      <c r="IT90" s="72">
        <f>ROUND(SUM(IT91:IT98),2)</f>
        <v>-89739.23</v>
      </c>
      <c r="IU90" s="72"/>
      <c r="IV90" s="72">
        <f>ROUND(SUM(IV91:IV98),2)</f>
        <v>0</v>
      </c>
      <c r="IW90" s="30"/>
      <c r="IX90" s="72">
        <f>ROUND(SUM(IX91:IX98),2)</f>
        <v>0</v>
      </c>
      <c r="IY90" s="72"/>
      <c r="IZ90" s="72">
        <f>ROUND(SUM(IZ91:IZ98),2)</f>
        <v>-87960.5</v>
      </c>
      <c r="JA90" s="72"/>
      <c r="JB90" s="72">
        <f>ROUND(SUM(JB91:JB98),2)</f>
        <v>0</v>
      </c>
      <c r="JC90" s="72"/>
      <c r="JD90" s="72">
        <f>ROUND(SUM(JD91:JD98),2)</f>
        <v>0</v>
      </c>
      <c r="JE90" s="72"/>
      <c r="JF90" s="72"/>
      <c r="JG90" s="72"/>
      <c r="JH90" s="72">
        <f>ROUND(SUM(JH91:JH98),2)</f>
        <v>0</v>
      </c>
      <c r="JI90" s="72"/>
      <c r="JJ90" s="72">
        <f>ROUND(SUM(JJ91:JJ98),2)</f>
        <v>0</v>
      </c>
      <c r="JK90" s="30"/>
      <c r="JL90" s="72">
        <f>ROUND(SUM(JL91:JL98),2)</f>
        <v>-28776.13</v>
      </c>
      <c r="JM90" s="72"/>
      <c r="JN90" s="31">
        <f t="shared" si="142"/>
        <v>-206475.86</v>
      </c>
      <c r="JO90" s="72">
        <f>ROUND(SUM(JO91:JO98),2)</f>
        <v>0</v>
      </c>
      <c r="JP90" s="31"/>
      <c r="JQ90" s="72">
        <f>ROUND(SUM(JQ91:JQ98),2)</f>
        <v>0</v>
      </c>
      <c r="JR90" s="31"/>
      <c r="JS90" s="72">
        <f>ROUND(SUM(JS91:JS98),2)</f>
        <v>0</v>
      </c>
      <c r="JT90" s="31"/>
      <c r="JU90" s="72">
        <f>ROUND(SUM(JU91:JU98),2)</f>
        <v>-35499.230000000003</v>
      </c>
      <c r="JV90" s="31"/>
      <c r="JW90" s="72">
        <f t="shared" si="139"/>
        <v>-35499.230000000003</v>
      </c>
      <c r="JX90" s="9"/>
      <c r="JY90" s="72">
        <f>ROUND(SUM(JY91:JY98),2)</f>
        <v>-3879.9</v>
      </c>
      <c r="JZ90" s="30"/>
      <c r="KA90" s="72">
        <f>ROUND(SUM(KA91:KA98),2)</f>
        <v>0</v>
      </c>
      <c r="KB90" s="30"/>
      <c r="KC90" s="72">
        <f>SUM(KC91:KC98)</f>
        <v>-239259.78999999998</v>
      </c>
      <c r="KD90" s="72"/>
      <c r="KE90" s="72">
        <f>ROUND(SUM(KE91:KE98),2)</f>
        <v>-41346</v>
      </c>
      <c r="KF90" s="72"/>
      <c r="KG90" s="72">
        <f>ROUND(SUM(KG91:KG98),2)</f>
        <v>-206918.68</v>
      </c>
      <c r="KH90" s="72"/>
      <c r="KI90" s="72">
        <f>ROUND(SUM(KI91:KI98),2)</f>
        <v>0</v>
      </c>
      <c r="KJ90" s="72"/>
      <c r="KK90" s="72">
        <f>ROUND(SUM(KK91:KK98),2)</f>
        <v>0</v>
      </c>
      <c r="KL90" s="72"/>
      <c r="KM90" s="72">
        <f>ROUND(SUM(KM91:KM98),2)</f>
        <v>0</v>
      </c>
      <c r="KN90" s="72"/>
      <c r="KO90" s="72">
        <f>ROUND(SUM(KO91:KO98),2)</f>
        <v>0</v>
      </c>
      <c r="KP90" s="72"/>
      <c r="KQ90" s="72">
        <f t="shared" si="143"/>
        <v>-526903.6</v>
      </c>
      <c r="KR90" s="19"/>
      <c r="KS90" s="72">
        <v>-232346.53</v>
      </c>
      <c r="KT90" s="23"/>
      <c r="KU90" s="23"/>
      <c r="KV90" s="14"/>
    </row>
    <row r="91" spans="1:308" x14ac:dyDescent="0.2">
      <c r="A91" s="74">
        <v>16</v>
      </c>
      <c r="B91" s="40" t="s">
        <v>182</v>
      </c>
      <c r="C91" s="11" t="s">
        <v>183</v>
      </c>
      <c r="E91" s="19"/>
      <c r="F91" s="9">
        <v>0</v>
      </c>
      <c r="G91" s="19"/>
      <c r="H91" s="9">
        <v>0</v>
      </c>
      <c r="I91" s="19"/>
      <c r="J91" s="9">
        <v>-3596.9400000000005</v>
      </c>
      <c r="K91" s="9"/>
      <c r="L91" s="9">
        <v>-39396</v>
      </c>
      <c r="M91" s="9"/>
      <c r="N91" s="9">
        <v>0</v>
      </c>
      <c r="O91" s="9"/>
      <c r="P91" s="9">
        <v>0</v>
      </c>
      <c r="Q91" s="9"/>
      <c r="R91" s="9">
        <v>0</v>
      </c>
      <c r="S91" s="9"/>
      <c r="T91" s="9">
        <v>0</v>
      </c>
      <c r="U91" s="9"/>
      <c r="V91" s="9">
        <v>0</v>
      </c>
      <c r="W91" s="9"/>
      <c r="X91" s="9">
        <v>0</v>
      </c>
      <c r="Y91" s="31">
        <f t="shared" si="140"/>
        <v>-42992.94</v>
      </c>
      <c r="Z91" s="9">
        <v>0</v>
      </c>
      <c r="AA91" s="19"/>
      <c r="AB91" s="9">
        <v>0</v>
      </c>
      <c r="AC91" s="19"/>
      <c r="AD91" s="9">
        <v>-2302.86</v>
      </c>
      <c r="AE91" s="9"/>
      <c r="AF91" s="9">
        <v>0</v>
      </c>
      <c r="AG91" s="9"/>
      <c r="AH91" s="9">
        <v>0</v>
      </c>
      <c r="AI91" s="9"/>
      <c r="AJ91" s="9">
        <v>0</v>
      </c>
      <c r="AK91" s="9"/>
      <c r="AL91" s="9">
        <v>0</v>
      </c>
      <c r="AM91" s="9"/>
      <c r="AN91" s="9">
        <v>0</v>
      </c>
      <c r="AO91" s="9"/>
      <c r="AP91" s="9">
        <v>0</v>
      </c>
      <c r="AQ91" s="9"/>
      <c r="AR91" s="9">
        <v>0</v>
      </c>
      <c r="AS91" s="9"/>
      <c r="AT91" s="9">
        <v>0</v>
      </c>
      <c r="AU91" s="9"/>
      <c r="AV91" s="31">
        <f t="shared" si="114"/>
        <v>-2302.86</v>
      </c>
      <c r="AW91" s="9">
        <v>0</v>
      </c>
      <c r="AX91" s="19"/>
      <c r="AY91" s="9">
        <v>0</v>
      </c>
      <c r="AZ91" s="9"/>
      <c r="BA91" s="9">
        <v>-3188.5600000000004</v>
      </c>
      <c r="BB91" s="9"/>
      <c r="BC91" s="9">
        <v>-1950</v>
      </c>
      <c r="BD91" s="9"/>
      <c r="BE91" s="9">
        <v>0</v>
      </c>
      <c r="BF91" s="9"/>
      <c r="BG91" s="9">
        <v>0</v>
      </c>
      <c r="BH91" s="9"/>
      <c r="BI91" s="9">
        <v>0</v>
      </c>
      <c r="BJ91" s="9"/>
      <c r="BK91" s="9">
        <v>0</v>
      </c>
      <c r="BL91" s="9"/>
      <c r="BM91" s="9">
        <v>0</v>
      </c>
      <c r="BN91" s="9"/>
      <c r="BO91" s="9">
        <v>0</v>
      </c>
      <c r="BP91" s="19"/>
      <c r="BQ91" s="31">
        <f t="shared" si="141"/>
        <v>-5138.5600000000004</v>
      </c>
      <c r="BR91" s="9">
        <v>0</v>
      </c>
      <c r="BS91" s="19"/>
      <c r="BT91" s="9">
        <v>0</v>
      </c>
      <c r="BU91" s="9"/>
      <c r="BV91" s="9">
        <v>-2907.15</v>
      </c>
      <c r="BW91" s="9"/>
      <c r="BX91" s="9">
        <v>0</v>
      </c>
      <c r="BY91" s="9"/>
      <c r="BZ91" s="9">
        <v>0</v>
      </c>
      <c r="CA91" s="9"/>
      <c r="CB91" s="9">
        <v>0</v>
      </c>
      <c r="CC91" s="9"/>
      <c r="CD91" s="9">
        <v>0</v>
      </c>
      <c r="CE91" s="9"/>
      <c r="CF91" s="9">
        <v>0</v>
      </c>
      <c r="CG91" s="9"/>
      <c r="CH91" s="9">
        <v>0</v>
      </c>
      <c r="CI91" s="9"/>
      <c r="CJ91" s="9">
        <v>0</v>
      </c>
      <c r="CK91" s="19"/>
      <c r="CL91" s="31">
        <f t="shared" si="115"/>
        <v>-2907.15</v>
      </c>
      <c r="CM91" s="9">
        <v>0</v>
      </c>
      <c r="CN91" s="19"/>
      <c r="CO91" s="9">
        <v>0</v>
      </c>
      <c r="CP91" s="9"/>
      <c r="CQ91" s="9">
        <v>-2274.08</v>
      </c>
      <c r="CR91" s="9"/>
      <c r="CS91" s="9">
        <v>0</v>
      </c>
      <c r="CT91" s="9"/>
      <c r="CU91" s="9">
        <v>0</v>
      </c>
      <c r="CV91" s="9"/>
      <c r="CW91" s="9">
        <v>0</v>
      </c>
      <c r="CX91" s="9"/>
      <c r="CY91" s="9">
        <v>0</v>
      </c>
      <c r="CZ91" s="9"/>
      <c r="DA91" s="9">
        <v>0</v>
      </c>
      <c r="DB91" s="9"/>
      <c r="DC91" s="9">
        <v>0</v>
      </c>
      <c r="DD91" s="9"/>
      <c r="DE91" s="9">
        <v>0</v>
      </c>
      <c r="DF91" s="19"/>
      <c r="DG91" s="31">
        <f t="shared" si="116"/>
        <v>-2274.08</v>
      </c>
      <c r="DH91" s="9">
        <v>0</v>
      </c>
      <c r="DI91" s="19"/>
      <c r="DJ91" s="9">
        <v>0</v>
      </c>
      <c r="DK91" s="9"/>
      <c r="DL91" s="9">
        <v>-2302.86</v>
      </c>
      <c r="DM91" s="9"/>
      <c r="DN91" s="9">
        <v>0</v>
      </c>
      <c r="DO91" s="9"/>
      <c r="DP91" s="9">
        <v>0</v>
      </c>
      <c r="DQ91" s="9"/>
      <c r="DR91" s="9">
        <v>0</v>
      </c>
      <c r="DS91" s="9"/>
      <c r="DT91" s="9">
        <v>0</v>
      </c>
      <c r="DU91" s="9"/>
      <c r="DV91" s="9">
        <v>0</v>
      </c>
      <c r="DW91" s="9"/>
      <c r="DX91" s="9">
        <v>0</v>
      </c>
      <c r="DY91" s="19"/>
      <c r="DZ91" s="9">
        <v>0</v>
      </c>
      <c r="EA91" s="9"/>
      <c r="EB91" s="9">
        <v>0</v>
      </c>
      <c r="EC91" s="9"/>
      <c r="ED91" s="31">
        <f t="shared" si="117"/>
        <v>-2302.86</v>
      </c>
      <c r="EE91" s="9">
        <v>0</v>
      </c>
      <c r="EF91" s="19"/>
      <c r="EG91" s="9">
        <v>0</v>
      </c>
      <c r="EH91" s="9"/>
      <c r="EI91" s="9">
        <v>-32302.86</v>
      </c>
      <c r="EJ91" s="9"/>
      <c r="EK91" s="9">
        <v>0</v>
      </c>
      <c r="EL91" s="9"/>
      <c r="EM91" s="9">
        <v>0</v>
      </c>
      <c r="EN91" s="9"/>
      <c r="EO91" s="9">
        <v>0</v>
      </c>
      <c r="EP91" s="9"/>
      <c r="EQ91" s="9">
        <v>0</v>
      </c>
      <c r="ER91" s="9"/>
      <c r="ES91" s="9">
        <v>0</v>
      </c>
      <c r="ET91" s="9"/>
      <c r="EU91" s="9">
        <v>0</v>
      </c>
      <c r="EV91" s="9"/>
      <c r="EW91" s="9">
        <v>0</v>
      </c>
      <c r="EX91" s="9"/>
      <c r="EY91" s="9">
        <v>0</v>
      </c>
      <c r="EZ91" s="31">
        <f t="shared" si="118"/>
        <v>-32302.86</v>
      </c>
      <c r="FA91" s="9">
        <v>0</v>
      </c>
      <c r="FB91" s="19"/>
      <c r="FC91" s="9">
        <v>0</v>
      </c>
      <c r="FD91" s="19"/>
      <c r="FE91" s="9">
        <v>-25302.86</v>
      </c>
      <c r="FF91" s="9"/>
      <c r="FG91" s="9">
        <v>0</v>
      </c>
      <c r="FH91" s="9"/>
      <c r="FI91" s="9">
        <v>0</v>
      </c>
      <c r="FJ91" s="9"/>
      <c r="FK91" s="9">
        <v>0</v>
      </c>
      <c r="FL91" s="9"/>
      <c r="FM91" s="9">
        <v>0</v>
      </c>
      <c r="FN91" s="9"/>
      <c r="FO91" s="9">
        <v>0</v>
      </c>
      <c r="FP91" s="9"/>
      <c r="FQ91" s="9">
        <v>0</v>
      </c>
      <c r="FR91" s="9"/>
      <c r="FS91" s="9">
        <v>0</v>
      </c>
      <c r="FT91" s="9"/>
      <c r="FU91" s="9">
        <v>0</v>
      </c>
      <c r="FV91" s="31">
        <f t="shared" si="119"/>
        <v>-25302.86</v>
      </c>
      <c r="FW91" s="9">
        <v>0</v>
      </c>
      <c r="FX91" s="19"/>
      <c r="FY91" s="9">
        <v>0</v>
      </c>
      <c r="FZ91" s="9"/>
      <c r="GA91" s="9">
        <v>-22302.86</v>
      </c>
      <c r="GB91" s="9"/>
      <c r="GC91" s="9">
        <v>0</v>
      </c>
      <c r="GD91" s="9"/>
      <c r="GE91" s="9">
        <v>0</v>
      </c>
      <c r="GF91" s="9"/>
      <c r="GG91" s="9">
        <v>0</v>
      </c>
      <c r="GH91" s="9"/>
      <c r="GI91" s="9">
        <v>0</v>
      </c>
      <c r="GJ91" s="9"/>
      <c r="GK91" s="9">
        <v>0</v>
      </c>
      <c r="GL91" s="9"/>
      <c r="GM91" s="9">
        <v>0</v>
      </c>
      <c r="GN91" s="9"/>
      <c r="GO91" s="9">
        <v>0</v>
      </c>
      <c r="GP91" s="9"/>
      <c r="GQ91" s="9">
        <v>0</v>
      </c>
      <c r="GR91" s="19"/>
      <c r="GS91" s="31">
        <f t="shared" si="120"/>
        <v>-22302.86</v>
      </c>
      <c r="GT91" s="9">
        <v>0</v>
      </c>
      <c r="GU91" s="19"/>
      <c r="GV91" s="9">
        <v>0</v>
      </c>
      <c r="GW91" s="19"/>
      <c r="GX91" s="9">
        <v>-2403.77</v>
      </c>
      <c r="GY91" s="9"/>
      <c r="GZ91" s="9">
        <v>0</v>
      </c>
      <c r="HA91" s="9"/>
      <c r="HB91" s="9">
        <v>-89161.88</v>
      </c>
      <c r="HC91" s="9"/>
      <c r="HD91" s="9">
        <v>0</v>
      </c>
      <c r="HE91" s="9"/>
      <c r="HF91" s="9">
        <v>0</v>
      </c>
      <c r="HG91" s="9"/>
      <c r="HH91" s="9">
        <v>0</v>
      </c>
      <c r="HI91" s="9"/>
      <c r="HJ91" s="9">
        <v>0</v>
      </c>
      <c r="HK91" s="9"/>
      <c r="HL91" s="9">
        <v>0</v>
      </c>
      <c r="HM91" s="9"/>
      <c r="HN91" s="9">
        <v>0</v>
      </c>
      <c r="HO91" s="19"/>
      <c r="HP91" s="31">
        <f t="shared" si="121"/>
        <v>-91565.650000000009</v>
      </c>
      <c r="HQ91" s="9">
        <v>0</v>
      </c>
      <c r="HR91" s="19"/>
      <c r="HS91" s="9">
        <v>0</v>
      </c>
      <c r="HT91" s="19"/>
      <c r="HU91" s="9">
        <v>-17109.77</v>
      </c>
      <c r="HV91" s="9"/>
      <c r="HW91" s="9">
        <v>0</v>
      </c>
      <c r="HX91" s="9"/>
      <c r="HY91" s="9">
        <v>0</v>
      </c>
      <c r="HZ91" s="9"/>
      <c r="IA91" s="9">
        <v>0</v>
      </c>
      <c r="IB91" s="9"/>
      <c r="IC91" s="9">
        <v>0</v>
      </c>
      <c r="ID91" s="9"/>
      <c r="IE91" s="9">
        <v>0</v>
      </c>
      <c r="IF91" s="9"/>
      <c r="IG91" s="9">
        <v>0</v>
      </c>
      <c r="IH91" s="9"/>
      <c r="II91" s="9">
        <v>0</v>
      </c>
      <c r="IJ91" s="9"/>
      <c r="IK91" s="9"/>
      <c r="IL91" s="9"/>
      <c r="IM91" s="9">
        <v>0</v>
      </c>
      <c r="IN91" s="9"/>
      <c r="IO91" s="31">
        <f t="shared" si="122"/>
        <v>-17109.77</v>
      </c>
      <c r="IP91" s="9">
        <v>0</v>
      </c>
      <c r="IQ91" s="19"/>
      <c r="IR91" s="9">
        <v>0</v>
      </c>
      <c r="IS91" s="19"/>
      <c r="IT91" s="9">
        <v>-16023.64</v>
      </c>
      <c r="IU91" s="9"/>
      <c r="IV91" s="9">
        <v>0</v>
      </c>
      <c r="IW91" s="9"/>
      <c r="IX91" s="9">
        <v>0</v>
      </c>
      <c r="IY91" s="9"/>
      <c r="IZ91" s="9">
        <v>-87960.5</v>
      </c>
      <c r="JA91" s="9"/>
      <c r="JB91" s="9">
        <v>0</v>
      </c>
      <c r="JC91" s="9"/>
      <c r="JD91" s="9">
        <v>0</v>
      </c>
      <c r="JE91" s="9"/>
      <c r="JF91" s="9">
        <v>0</v>
      </c>
      <c r="JG91" s="9"/>
      <c r="JH91" s="9">
        <v>0</v>
      </c>
      <c r="JI91" s="9"/>
      <c r="JJ91" s="9">
        <v>0</v>
      </c>
      <c r="JK91" s="9"/>
      <c r="JL91" s="9">
        <v>0</v>
      </c>
      <c r="JM91" s="9"/>
      <c r="JN91" s="31">
        <f t="shared" si="142"/>
        <v>-103984.14</v>
      </c>
      <c r="JO91" s="9">
        <v>0</v>
      </c>
      <c r="JP91" s="9"/>
      <c r="JQ91" s="9">
        <f t="shared" ref="JQ91:JQ98" si="155">HW91+IV91</f>
        <v>0</v>
      </c>
      <c r="JR91" s="9"/>
      <c r="JS91" s="9">
        <f t="shared" ref="JS91:JS98" si="156">P91+AL91+CB91+CW91+DR91+FK91+GG91+HD91+IC91+JB91+EO91</f>
        <v>0</v>
      </c>
      <c r="JT91" s="9"/>
      <c r="JU91" s="9">
        <f t="shared" ref="JU91:JU98" si="157">AT91+X91+BO91+CJ91+DE91+EB91+EY91+FU91+GQ91+HN91+IM91+JL91</f>
        <v>0</v>
      </c>
      <c r="JV91" s="9"/>
      <c r="JW91" s="72">
        <f t="shared" si="139"/>
        <v>0</v>
      </c>
      <c r="JX91" s="9"/>
      <c r="JY91" s="9">
        <f t="shared" ref="JY91:JY98" si="158">F91+Z91+AW91+BR91+CM91+DH91+EE91+FA91+FW91+GT91+HQ91+IP91</f>
        <v>0</v>
      </c>
      <c r="JZ91" s="19"/>
      <c r="KA91" s="9">
        <f t="shared" ref="KA91:KA98" si="159">H91+AB91+AY91+BT91+CO91+DJ91+EG91+FC91+FY91+GV91+HS91+IR91</f>
        <v>0</v>
      </c>
      <c r="KB91" s="8"/>
      <c r="KC91" s="9">
        <f t="shared" ref="KC91:KC98" si="160">J91+AD91+BA91+BV91+CQ91+DL91+EI91+FE91+GA91+GX91+IT91+HU91</f>
        <v>-132018.21</v>
      </c>
      <c r="KD91" s="9"/>
      <c r="KE91" s="9">
        <f t="shared" ref="KE91:KE98" si="161">L91+AH91+BC91+BX91+CS91+DN91+EK91+FG91+GC91+GZ91+HY91+IX91</f>
        <v>-41346</v>
      </c>
      <c r="KF91" s="9"/>
      <c r="KG91" s="9">
        <f t="shared" ref="KG91:KG98" si="162">N91+AJ91+BZ91+CU91+DP91+EM91+FI91+GE91+HB91+IA91+IZ91</f>
        <v>-177122.38</v>
      </c>
      <c r="KH91" s="9"/>
      <c r="KI91" s="9">
        <f t="shared" ref="KI91:KI98" si="163">R91+AN91+BI91+CD91+CY91+DT91+EQ91+FM91+GI91+HF91+IE91+JD91</f>
        <v>0</v>
      </c>
      <c r="KJ91" s="9"/>
      <c r="KK91" s="9">
        <f t="shared" ref="KK91:KK98" si="164">DV91+ES91+FO91+GK91+HH91+IG91+JF91</f>
        <v>0</v>
      </c>
      <c r="KL91" s="9"/>
      <c r="KM91" s="9">
        <f t="shared" ref="KM91:KM98" si="165">T91+AP91+BK91+CF91+DA91+DX91+EU91+FQ91+GM91+HJ91+II91+JH91</f>
        <v>0</v>
      </c>
      <c r="KN91" s="9">
        <f t="shared" ref="KN91:KN98" si="166">U91+AQ91+BL91</f>
        <v>0</v>
      </c>
      <c r="KO91" s="9">
        <f t="shared" ref="KO91:KO98" si="167">AR91+V91+BM91+CH91+DC91+DZ91+EW91+FS91+GO91+HL91+IK91+JJ91</f>
        <v>0</v>
      </c>
      <c r="KP91" s="9"/>
      <c r="KQ91" s="31">
        <f t="shared" si="143"/>
        <v>-350486.58999999997</v>
      </c>
      <c r="KR91" s="9"/>
      <c r="KS91" s="31">
        <v>-212551.99</v>
      </c>
      <c r="KT91" s="23"/>
      <c r="KU91" s="23"/>
      <c r="KV91" s="14"/>
    </row>
    <row r="92" spans="1:308" x14ac:dyDescent="0.2">
      <c r="A92" s="74">
        <v>16</v>
      </c>
      <c r="B92" s="40" t="s">
        <v>184</v>
      </c>
      <c r="C92" s="11" t="s">
        <v>185</v>
      </c>
      <c r="E92" s="19"/>
      <c r="F92" s="9">
        <v>0</v>
      </c>
      <c r="G92" s="19"/>
      <c r="H92" s="9">
        <v>0</v>
      </c>
      <c r="I92" s="19"/>
      <c r="J92" s="9">
        <v>0</v>
      </c>
      <c r="K92" s="9"/>
      <c r="L92" s="9">
        <v>0</v>
      </c>
      <c r="M92" s="9"/>
      <c r="N92" s="9">
        <v>0</v>
      </c>
      <c r="O92" s="9"/>
      <c r="P92" s="9">
        <v>0</v>
      </c>
      <c r="Q92" s="9"/>
      <c r="R92" s="9">
        <v>0</v>
      </c>
      <c r="S92" s="9"/>
      <c r="T92" s="9">
        <v>0</v>
      </c>
      <c r="U92" s="9"/>
      <c r="V92" s="9">
        <v>0</v>
      </c>
      <c r="W92" s="9"/>
      <c r="X92" s="9">
        <v>0</v>
      </c>
      <c r="Y92" s="31">
        <f t="shared" ref="Y92:Y98" si="168">SUM(F92:X92)</f>
        <v>0</v>
      </c>
      <c r="Z92" s="9">
        <v>0</v>
      </c>
      <c r="AA92" s="19"/>
      <c r="AB92" s="9">
        <v>0</v>
      </c>
      <c r="AC92" s="19"/>
      <c r="AD92" s="9">
        <v>0</v>
      </c>
      <c r="AE92" s="9"/>
      <c r="AF92" s="9">
        <v>0</v>
      </c>
      <c r="AG92" s="9"/>
      <c r="AH92" s="9">
        <v>0</v>
      </c>
      <c r="AI92" s="9"/>
      <c r="AJ92" s="9">
        <v>0</v>
      </c>
      <c r="AK92" s="9"/>
      <c r="AL92" s="9">
        <v>0</v>
      </c>
      <c r="AM92" s="9"/>
      <c r="AN92" s="9">
        <v>0</v>
      </c>
      <c r="AO92" s="9"/>
      <c r="AP92" s="9">
        <v>0</v>
      </c>
      <c r="AQ92" s="9"/>
      <c r="AR92" s="9">
        <v>0</v>
      </c>
      <c r="AS92" s="9"/>
      <c r="AT92" s="9">
        <v>0</v>
      </c>
      <c r="AU92" s="9"/>
      <c r="AV92" s="31">
        <f t="shared" si="114"/>
        <v>0</v>
      </c>
      <c r="AW92" s="9">
        <v>0</v>
      </c>
      <c r="AX92" s="19"/>
      <c r="AY92" s="9">
        <v>0</v>
      </c>
      <c r="AZ92" s="9"/>
      <c r="BA92" s="9">
        <v>0</v>
      </c>
      <c r="BB92" s="9"/>
      <c r="BC92" s="9">
        <v>0</v>
      </c>
      <c r="BD92" s="9"/>
      <c r="BE92" s="9">
        <v>0</v>
      </c>
      <c r="BF92" s="9"/>
      <c r="BG92" s="9">
        <v>0</v>
      </c>
      <c r="BH92" s="9"/>
      <c r="BI92" s="9">
        <v>0</v>
      </c>
      <c r="BJ92" s="9"/>
      <c r="BK92" s="9">
        <v>0</v>
      </c>
      <c r="BL92" s="9"/>
      <c r="BM92" s="9">
        <v>0</v>
      </c>
      <c r="BN92" s="9"/>
      <c r="BO92" s="9">
        <v>0</v>
      </c>
      <c r="BP92" s="19"/>
      <c r="BQ92" s="31">
        <f t="shared" ref="BQ92:BQ98" si="169">SUM(AW92:BP92)</f>
        <v>0</v>
      </c>
      <c r="BR92" s="9">
        <v>0</v>
      </c>
      <c r="BS92" s="19"/>
      <c r="BT92" s="9">
        <v>0</v>
      </c>
      <c r="BU92" s="9"/>
      <c r="BV92" s="9">
        <v>0</v>
      </c>
      <c r="BW92" s="9"/>
      <c r="BX92" s="9">
        <v>0</v>
      </c>
      <c r="BY92" s="9"/>
      <c r="BZ92" s="9">
        <v>0</v>
      </c>
      <c r="CA92" s="9"/>
      <c r="CB92" s="9">
        <v>0</v>
      </c>
      <c r="CC92" s="9"/>
      <c r="CD92" s="9">
        <v>0</v>
      </c>
      <c r="CE92" s="9"/>
      <c r="CF92" s="9">
        <v>0</v>
      </c>
      <c r="CG92" s="9"/>
      <c r="CH92" s="9">
        <v>0</v>
      </c>
      <c r="CI92" s="9"/>
      <c r="CJ92" s="9">
        <v>0</v>
      </c>
      <c r="CK92" s="19"/>
      <c r="CL92" s="31">
        <f t="shared" si="115"/>
        <v>0</v>
      </c>
      <c r="CM92" s="9">
        <v>0</v>
      </c>
      <c r="CN92" s="19"/>
      <c r="CO92" s="9">
        <v>0</v>
      </c>
      <c r="CP92" s="9"/>
      <c r="CQ92" s="9">
        <v>-800</v>
      </c>
      <c r="CR92" s="9"/>
      <c r="CS92" s="9">
        <v>0</v>
      </c>
      <c r="CT92" s="9"/>
      <c r="CU92" s="9">
        <v>0</v>
      </c>
      <c r="CV92" s="9"/>
      <c r="CW92" s="9">
        <v>0</v>
      </c>
      <c r="CX92" s="9"/>
      <c r="CY92" s="9">
        <v>0</v>
      </c>
      <c r="CZ92" s="9"/>
      <c r="DA92" s="9">
        <v>0</v>
      </c>
      <c r="DB92" s="9"/>
      <c r="DC92" s="9">
        <v>0</v>
      </c>
      <c r="DD92" s="9"/>
      <c r="DE92" s="9">
        <v>0</v>
      </c>
      <c r="DF92" s="19"/>
      <c r="DG92" s="31">
        <f t="shared" si="116"/>
        <v>-800</v>
      </c>
      <c r="DH92" s="9">
        <v>0</v>
      </c>
      <c r="DI92" s="19"/>
      <c r="DJ92" s="9">
        <v>0</v>
      </c>
      <c r="DK92" s="9"/>
      <c r="DL92" s="9">
        <v>0</v>
      </c>
      <c r="DM92" s="9"/>
      <c r="DN92" s="9">
        <v>0</v>
      </c>
      <c r="DO92" s="9"/>
      <c r="DP92" s="9">
        <v>0</v>
      </c>
      <c r="DQ92" s="9"/>
      <c r="DR92" s="9">
        <v>0</v>
      </c>
      <c r="DS92" s="9"/>
      <c r="DT92" s="9">
        <v>0</v>
      </c>
      <c r="DU92" s="9"/>
      <c r="DV92" s="9">
        <v>0</v>
      </c>
      <c r="DW92" s="9"/>
      <c r="DX92" s="9">
        <v>0</v>
      </c>
      <c r="DY92" s="19"/>
      <c r="DZ92" s="9">
        <v>0</v>
      </c>
      <c r="EA92" s="9"/>
      <c r="EB92" s="9">
        <v>0</v>
      </c>
      <c r="EC92" s="9"/>
      <c r="ED92" s="31">
        <f t="shared" si="117"/>
        <v>0</v>
      </c>
      <c r="EE92" s="9">
        <v>0</v>
      </c>
      <c r="EF92" s="19"/>
      <c r="EG92" s="9">
        <v>0</v>
      </c>
      <c r="EH92" s="9"/>
      <c r="EI92" s="9">
        <v>-400</v>
      </c>
      <c r="EJ92" s="9"/>
      <c r="EK92" s="9">
        <v>0</v>
      </c>
      <c r="EL92" s="9"/>
      <c r="EM92" s="9">
        <v>0</v>
      </c>
      <c r="EN92" s="9"/>
      <c r="EO92" s="9">
        <v>0</v>
      </c>
      <c r="EP92" s="9"/>
      <c r="EQ92" s="9">
        <v>0</v>
      </c>
      <c r="ER92" s="9"/>
      <c r="ES92" s="9">
        <v>0</v>
      </c>
      <c r="ET92" s="9"/>
      <c r="EU92" s="9">
        <v>0</v>
      </c>
      <c r="EV92" s="9"/>
      <c r="EW92" s="9">
        <v>0</v>
      </c>
      <c r="EX92" s="9"/>
      <c r="EY92" s="9">
        <v>0</v>
      </c>
      <c r="EZ92" s="31">
        <f t="shared" si="118"/>
        <v>-400</v>
      </c>
      <c r="FA92" s="9">
        <v>0</v>
      </c>
      <c r="FB92" s="19"/>
      <c r="FC92" s="9">
        <v>0</v>
      </c>
      <c r="FD92" s="19"/>
      <c r="FE92" s="9">
        <v>0</v>
      </c>
      <c r="FF92" s="9"/>
      <c r="FG92" s="9">
        <v>0</v>
      </c>
      <c r="FH92" s="9"/>
      <c r="FI92" s="9">
        <v>0</v>
      </c>
      <c r="FJ92" s="9"/>
      <c r="FK92" s="9">
        <v>0</v>
      </c>
      <c r="FL92" s="9"/>
      <c r="FM92" s="9">
        <v>0</v>
      </c>
      <c r="FN92" s="9"/>
      <c r="FO92" s="9">
        <v>0</v>
      </c>
      <c r="FP92" s="9"/>
      <c r="FQ92" s="9">
        <v>0</v>
      </c>
      <c r="FR92" s="9"/>
      <c r="FS92" s="9">
        <v>0</v>
      </c>
      <c r="FT92" s="9"/>
      <c r="FU92" s="9">
        <v>0</v>
      </c>
      <c r="FV92" s="31">
        <f t="shared" si="119"/>
        <v>0</v>
      </c>
      <c r="FW92" s="9">
        <v>0</v>
      </c>
      <c r="FX92" s="19"/>
      <c r="FY92" s="9">
        <v>0</v>
      </c>
      <c r="FZ92" s="9"/>
      <c r="GA92" s="9">
        <v>0</v>
      </c>
      <c r="GB92" s="9"/>
      <c r="GC92" s="9">
        <v>0</v>
      </c>
      <c r="GD92" s="9"/>
      <c r="GE92" s="9">
        <v>0</v>
      </c>
      <c r="GF92" s="9"/>
      <c r="GG92" s="9">
        <v>0</v>
      </c>
      <c r="GH92" s="9"/>
      <c r="GI92" s="9">
        <v>0</v>
      </c>
      <c r="GJ92" s="9"/>
      <c r="GK92" s="9">
        <v>0</v>
      </c>
      <c r="GL92" s="9"/>
      <c r="GM92" s="9">
        <v>0</v>
      </c>
      <c r="GN92" s="9"/>
      <c r="GO92" s="9">
        <v>0</v>
      </c>
      <c r="GP92" s="9"/>
      <c r="GQ92" s="9">
        <v>-4500</v>
      </c>
      <c r="GR92" s="19"/>
      <c r="GS92" s="31">
        <f t="shared" si="120"/>
        <v>-4500</v>
      </c>
      <c r="GT92" s="9">
        <v>0</v>
      </c>
      <c r="GU92" s="19"/>
      <c r="GV92" s="9">
        <v>0</v>
      </c>
      <c r="GW92" s="19"/>
      <c r="GX92" s="9">
        <v>0</v>
      </c>
      <c r="GY92" s="9"/>
      <c r="GZ92" s="9">
        <v>0</v>
      </c>
      <c r="HA92" s="9"/>
      <c r="HB92" s="9">
        <v>0</v>
      </c>
      <c r="HC92" s="9"/>
      <c r="HD92" s="9">
        <v>0</v>
      </c>
      <c r="HE92" s="9"/>
      <c r="HF92" s="9">
        <v>0</v>
      </c>
      <c r="HG92" s="9"/>
      <c r="HH92" s="9">
        <v>0</v>
      </c>
      <c r="HI92" s="9"/>
      <c r="HJ92" s="9">
        <v>0</v>
      </c>
      <c r="HK92" s="9"/>
      <c r="HL92" s="9">
        <v>0</v>
      </c>
      <c r="HM92" s="9"/>
      <c r="HN92" s="9">
        <v>0</v>
      </c>
      <c r="HO92" s="19"/>
      <c r="HP92" s="31">
        <f t="shared" si="121"/>
        <v>0</v>
      </c>
      <c r="HQ92" s="9">
        <v>0</v>
      </c>
      <c r="HR92" s="19"/>
      <c r="HS92" s="9">
        <v>0</v>
      </c>
      <c r="HT92" s="19"/>
      <c r="HU92" s="9">
        <v>0</v>
      </c>
      <c r="HV92" s="9"/>
      <c r="HW92" s="9">
        <v>0</v>
      </c>
      <c r="HX92" s="9"/>
      <c r="HY92" s="9">
        <v>0</v>
      </c>
      <c r="HZ92" s="9"/>
      <c r="IA92" s="9">
        <v>0</v>
      </c>
      <c r="IB92" s="9"/>
      <c r="IC92" s="9">
        <v>0</v>
      </c>
      <c r="ID92" s="9"/>
      <c r="IE92" s="9">
        <v>0</v>
      </c>
      <c r="IF92" s="9"/>
      <c r="IG92" s="9">
        <v>0</v>
      </c>
      <c r="IH92" s="9"/>
      <c r="II92" s="9">
        <v>0</v>
      </c>
      <c r="IJ92" s="9"/>
      <c r="IK92" s="9"/>
      <c r="IL92" s="9"/>
      <c r="IM92" s="9">
        <v>0</v>
      </c>
      <c r="IN92" s="9"/>
      <c r="IO92" s="31">
        <f t="shared" si="122"/>
        <v>0</v>
      </c>
      <c r="IP92" s="9">
        <v>0</v>
      </c>
      <c r="IQ92" s="19"/>
      <c r="IR92" s="9">
        <v>0</v>
      </c>
      <c r="IS92" s="19"/>
      <c r="IT92" s="9">
        <v>-57000</v>
      </c>
      <c r="IU92" s="9"/>
      <c r="IV92" s="9">
        <v>0</v>
      </c>
      <c r="IW92" s="9"/>
      <c r="IX92" s="9">
        <v>0</v>
      </c>
      <c r="IY92" s="9"/>
      <c r="IZ92" s="9">
        <v>0</v>
      </c>
      <c r="JA92" s="9"/>
      <c r="JB92" s="9">
        <v>0</v>
      </c>
      <c r="JC92" s="9"/>
      <c r="JD92" s="9">
        <v>0</v>
      </c>
      <c r="JE92" s="9"/>
      <c r="JF92" s="9">
        <v>0</v>
      </c>
      <c r="JG92" s="9"/>
      <c r="JH92" s="9">
        <v>0</v>
      </c>
      <c r="JI92" s="9"/>
      <c r="JJ92" s="9">
        <v>0</v>
      </c>
      <c r="JK92" s="9"/>
      <c r="JL92" s="9">
        <v>-10000</v>
      </c>
      <c r="JM92" s="9"/>
      <c r="JN92" s="31">
        <f t="shared" si="142"/>
        <v>-67000</v>
      </c>
      <c r="JO92" s="9">
        <v>0</v>
      </c>
      <c r="JP92" s="9"/>
      <c r="JQ92" s="9">
        <f t="shared" si="155"/>
        <v>0</v>
      </c>
      <c r="JR92" s="9"/>
      <c r="JS92" s="9">
        <f t="shared" si="156"/>
        <v>0</v>
      </c>
      <c r="JT92" s="9"/>
      <c r="JU92" s="9">
        <f t="shared" si="157"/>
        <v>-14500</v>
      </c>
      <c r="JV92" s="9"/>
      <c r="JW92" s="72">
        <f t="shared" si="139"/>
        <v>-14500</v>
      </c>
      <c r="JX92" s="9"/>
      <c r="JY92" s="9">
        <f t="shared" si="158"/>
        <v>0</v>
      </c>
      <c r="JZ92" s="19"/>
      <c r="KA92" s="9">
        <f t="shared" si="159"/>
        <v>0</v>
      </c>
      <c r="KB92" s="8"/>
      <c r="KC92" s="9">
        <f t="shared" si="160"/>
        <v>-58200</v>
      </c>
      <c r="KD92" s="9"/>
      <c r="KE92" s="9">
        <f t="shared" si="161"/>
        <v>0</v>
      </c>
      <c r="KF92" s="9"/>
      <c r="KG92" s="9">
        <f t="shared" si="162"/>
        <v>0</v>
      </c>
      <c r="KH92" s="9"/>
      <c r="KI92" s="9">
        <f t="shared" si="163"/>
        <v>0</v>
      </c>
      <c r="KJ92" s="9"/>
      <c r="KK92" s="9">
        <f t="shared" si="164"/>
        <v>0</v>
      </c>
      <c r="KL92" s="9"/>
      <c r="KM92" s="9">
        <f t="shared" si="165"/>
        <v>0</v>
      </c>
      <c r="KN92" s="9">
        <f t="shared" si="166"/>
        <v>0</v>
      </c>
      <c r="KO92" s="9">
        <f t="shared" si="167"/>
        <v>0</v>
      </c>
      <c r="KP92" s="9"/>
      <c r="KQ92" s="31">
        <f t="shared" ref="KQ92:KQ98" si="170">SUM(JW92:KP92)</f>
        <v>-72700</v>
      </c>
      <c r="KR92" s="9"/>
      <c r="KS92" s="31">
        <v>0</v>
      </c>
      <c r="KT92" s="23"/>
      <c r="KU92" s="23"/>
      <c r="KV92" s="14"/>
    </row>
    <row r="93" spans="1:308" x14ac:dyDescent="0.2">
      <c r="A93" s="74">
        <v>16</v>
      </c>
      <c r="B93" s="40" t="s">
        <v>186</v>
      </c>
      <c r="C93" s="11" t="s">
        <v>114</v>
      </c>
      <c r="E93" s="19"/>
      <c r="F93" s="9">
        <v>0</v>
      </c>
      <c r="G93" s="19"/>
      <c r="H93" s="9">
        <v>0</v>
      </c>
      <c r="I93" s="19"/>
      <c r="J93" s="9">
        <v>-131.04</v>
      </c>
      <c r="K93" s="9"/>
      <c r="L93" s="9">
        <v>0</v>
      </c>
      <c r="M93" s="9"/>
      <c r="N93" s="9">
        <v>0</v>
      </c>
      <c r="O93" s="9"/>
      <c r="P93" s="9">
        <v>0</v>
      </c>
      <c r="Q93" s="9"/>
      <c r="R93" s="9">
        <v>0</v>
      </c>
      <c r="S93" s="9"/>
      <c r="T93" s="9">
        <v>0</v>
      </c>
      <c r="U93" s="9"/>
      <c r="V93" s="9">
        <v>0</v>
      </c>
      <c r="W93" s="9"/>
      <c r="X93" s="9">
        <v>0</v>
      </c>
      <c r="Y93" s="31">
        <f t="shared" si="168"/>
        <v>-131.04</v>
      </c>
      <c r="Z93" s="9">
        <v>0</v>
      </c>
      <c r="AA93" s="19"/>
      <c r="AB93" s="9">
        <v>0</v>
      </c>
      <c r="AC93" s="19"/>
      <c r="AD93" s="9">
        <v>0</v>
      </c>
      <c r="AE93" s="9"/>
      <c r="AF93" s="9">
        <v>0</v>
      </c>
      <c r="AG93" s="9"/>
      <c r="AH93" s="9">
        <v>0</v>
      </c>
      <c r="AI93" s="9"/>
      <c r="AJ93" s="9">
        <v>0</v>
      </c>
      <c r="AK93" s="9"/>
      <c r="AL93" s="9">
        <v>0</v>
      </c>
      <c r="AM93" s="9"/>
      <c r="AN93" s="9">
        <v>0</v>
      </c>
      <c r="AO93" s="9"/>
      <c r="AP93" s="9">
        <v>0</v>
      </c>
      <c r="AQ93" s="9"/>
      <c r="AR93" s="9">
        <v>0</v>
      </c>
      <c r="AS93" s="9"/>
      <c r="AT93" s="9">
        <v>0</v>
      </c>
      <c r="AU93" s="9"/>
      <c r="AV93" s="31">
        <f t="shared" si="114"/>
        <v>0</v>
      </c>
      <c r="AW93" s="9">
        <v>0</v>
      </c>
      <c r="AX93" s="19"/>
      <c r="AY93" s="9">
        <v>0</v>
      </c>
      <c r="AZ93" s="9"/>
      <c r="BA93" s="9">
        <v>-915.6</v>
      </c>
      <c r="BB93" s="9"/>
      <c r="BC93" s="9">
        <v>0</v>
      </c>
      <c r="BD93" s="9"/>
      <c r="BE93" s="9">
        <v>0</v>
      </c>
      <c r="BF93" s="9"/>
      <c r="BG93" s="9">
        <v>0</v>
      </c>
      <c r="BH93" s="9"/>
      <c r="BI93" s="9">
        <v>0</v>
      </c>
      <c r="BJ93" s="9"/>
      <c r="BK93" s="9">
        <v>0</v>
      </c>
      <c r="BL93" s="9"/>
      <c r="BM93" s="9">
        <v>0</v>
      </c>
      <c r="BN93" s="9"/>
      <c r="BO93" s="9">
        <v>0</v>
      </c>
      <c r="BP93" s="19"/>
      <c r="BQ93" s="31">
        <f t="shared" si="169"/>
        <v>-915.6</v>
      </c>
      <c r="BR93" s="9">
        <v>0</v>
      </c>
      <c r="BS93" s="19"/>
      <c r="BT93" s="9">
        <v>0</v>
      </c>
      <c r="BU93" s="9"/>
      <c r="BV93" s="9">
        <v>0</v>
      </c>
      <c r="BW93" s="9"/>
      <c r="BX93" s="9">
        <v>0</v>
      </c>
      <c r="BY93" s="9"/>
      <c r="BZ93" s="9">
        <v>0</v>
      </c>
      <c r="CA93" s="9"/>
      <c r="CB93" s="9">
        <v>0</v>
      </c>
      <c r="CC93" s="9"/>
      <c r="CD93" s="9">
        <v>0</v>
      </c>
      <c r="CE93" s="9"/>
      <c r="CF93" s="9">
        <v>0</v>
      </c>
      <c r="CG93" s="9"/>
      <c r="CH93" s="9">
        <v>0</v>
      </c>
      <c r="CI93" s="9"/>
      <c r="CJ93" s="9">
        <v>0</v>
      </c>
      <c r="CK93" s="19"/>
      <c r="CL93" s="31">
        <f t="shared" si="115"/>
        <v>0</v>
      </c>
      <c r="CM93" s="9">
        <v>0</v>
      </c>
      <c r="CN93" s="19"/>
      <c r="CO93" s="9">
        <v>0</v>
      </c>
      <c r="CP93" s="9"/>
      <c r="CQ93" s="9">
        <v>-1047.5999999999999</v>
      </c>
      <c r="CR93" s="9"/>
      <c r="CS93" s="9">
        <v>0</v>
      </c>
      <c r="CT93" s="9"/>
      <c r="CU93" s="9">
        <v>0</v>
      </c>
      <c r="CV93" s="9"/>
      <c r="CW93" s="9">
        <v>0</v>
      </c>
      <c r="CX93" s="9"/>
      <c r="CY93" s="9">
        <v>0</v>
      </c>
      <c r="CZ93" s="9"/>
      <c r="DA93" s="9">
        <v>0</v>
      </c>
      <c r="DB93" s="9"/>
      <c r="DC93" s="9">
        <v>0</v>
      </c>
      <c r="DD93" s="9"/>
      <c r="DE93" s="9">
        <v>0</v>
      </c>
      <c r="DF93" s="19"/>
      <c r="DG93" s="31">
        <f t="shared" si="116"/>
        <v>-1047.5999999999999</v>
      </c>
      <c r="DH93" s="9">
        <v>0</v>
      </c>
      <c r="DI93" s="19"/>
      <c r="DJ93" s="9">
        <v>0</v>
      </c>
      <c r="DK93" s="9"/>
      <c r="DL93" s="9">
        <v>0</v>
      </c>
      <c r="DM93" s="9"/>
      <c r="DN93" s="9">
        <v>0</v>
      </c>
      <c r="DO93" s="9"/>
      <c r="DP93" s="9">
        <v>0</v>
      </c>
      <c r="DQ93" s="9"/>
      <c r="DR93" s="9">
        <v>0</v>
      </c>
      <c r="DS93" s="9"/>
      <c r="DT93" s="9">
        <v>0</v>
      </c>
      <c r="DU93" s="9"/>
      <c r="DV93" s="9">
        <v>0</v>
      </c>
      <c r="DW93" s="9"/>
      <c r="DX93" s="9">
        <v>0</v>
      </c>
      <c r="DY93" s="19"/>
      <c r="DZ93" s="9">
        <v>0</v>
      </c>
      <c r="EA93" s="9"/>
      <c r="EB93" s="9">
        <v>0</v>
      </c>
      <c r="EC93" s="9"/>
      <c r="ED93" s="31">
        <f t="shared" si="117"/>
        <v>0</v>
      </c>
      <c r="EE93" s="9">
        <v>0</v>
      </c>
      <c r="EF93" s="19"/>
      <c r="EG93" s="9">
        <v>0</v>
      </c>
      <c r="EH93" s="9"/>
      <c r="EI93" s="9">
        <v>-367</v>
      </c>
      <c r="EJ93" s="9"/>
      <c r="EK93" s="9">
        <v>0</v>
      </c>
      <c r="EL93" s="9"/>
      <c r="EM93" s="9">
        <v>0</v>
      </c>
      <c r="EN93" s="9"/>
      <c r="EO93" s="9">
        <v>0</v>
      </c>
      <c r="EP93" s="9"/>
      <c r="EQ93" s="9">
        <v>0</v>
      </c>
      <c r="ER93" s="9"/>
      <c r="ES93" s="9">
        <v>0</v>
      </c>
      <c r="ET93" s="9"/>
      <c r="EU93" s="9">
        <v>0</v>
      </c>
      <c r="EV93" s="9"/>
      <c r="EW93" s="9">
        <v>0</v>
      </c>
      <c r="EX93" s="9"/>
      <c r="EY93" s="9">
        <v>0</v>
      </c>
      <c r="EZ93" s="31">
        <f t="shared" si="118"/>
        <v>-367</v>
      </c>
      <c r="FA93" s="9">
        <v>0</v>
      </c>
      <c r="FB93" s="19"/>
      <c r="FC93" s="9">
        <v>0</v>
      </c>
      <c r="FD93" s="19"/>
      <c r="FE93" s="9">
        <v>0</v>
      </c>
      <c r="FF93" s="9"/>
      <c r="FG93" s="9">
        <v>0</v>
      </c>
      <c r="FH93" s="9"/>
      <c r="FI93" s="9">
        <v>0</v>
      </c>
      <c r="FJ93" s="9"/>
      <c r="FK93" s="9">
        <v>0</v>
      </c>
      <c r="FL93" s="9"/>
      <c r="FM93" s="9">
        <v>0</v>
      </c>
      <c r="FN93" s="9"/>
      <c r="FO93" s="9">
        <v>0</v>
      </c>
      <c r="FP93" s="9"/>
      <c r="FQ93" s="9">
        <v>0</v>
      </c>
      <c r="FR93" s="9"/>
      <c r="FS93" s="9">
        <v>0</v>
      </c>
      <c r="FT93" s="9"/>
      <c r="FU93" s="9">
        <v>0</v>
      </c>
      <c r="FV93" s="31">
        <f t="shared" si="119"/>
        <v>0</v>
      </c>
      <c r="FW93" s="9">
        <v>0</v>
      </c>
      <c r="FX93" s="19"/>
      <c r="FY93" s="9">
        <v>0</v>
      </c>
      <c r="FZ93" s="9"/>
      <c r="GA93" s="9">
        <v>-912.5</v>
      </c>
      <c r="GB93" s="9"/>
      <c r="GC93" s="9">
        <v>0</v>
      </c>
      <c r="GD93" s="9"/>
      <c r="GE93" s="9">
        <v>0</v>
      </c>
      <c r="GF93" s="9"/>
      <c r="GG93" s="9">
        <v>0</v>
      </c>
      <c r="GH93" s="9"/>
      <c r="GI93" s="9">
        <v>0</v>
      </c>
      <c r="GJ93" s="9"/>
      <c r="GK93" s="9">
        <v>0</v>
      </c>
      <c r="GL93" s="9"/>
      <c r="GM93" s="9">
        <v>0</v>
      </c>
      <c r="GN93" s="9"/>
      <c r="GO93" s="9">
        <v>0</v>
      </c>
      <c r="GP93" s="9"/>
      <c r="GQ93" s="9">
        <v>0</v>
      </c>
      <c r="GR93" s="19"/>
      <c r="GS93" s="31">
        <f t="shared" si="120"/>
        <v>-912.5</v>
      </c>
      <c r="GT93" s="9">
        <v>0</v>
      </c>
      <c r="GU93" s="19"/>
      <c r="GV93" s="9">
        <v>0</v>
      </c>
      <c r="GW93" s="19"/>
      <c r="GX93" s="9">
        <v>0</v>
      </c>
      <c r="GY93" s="9"/>
      <c r="GZ93" s="9">
        <v>0</v>
      </c>
      <c r="HA93" s="9"/>
      <c r="HB93" s="9">
        <v>0</v>
      </c>
      <c r="HC93" s="9"/>
      <c r="HD93" s="9">
        <v>0</v>
      </c>
      <c r="HE93" s="9"/>
      <c r="HF93" s="9">
        <v>0</v>
      </c>
      <c r="HG93" s="9"/>
      <c r="HH93" s="9">
        <v>0</v>
      </c>
      <c r="HI93" s="9"/>
      <c r="HJ93" s="9">
        <v>0</v>
      </c>
      <c r="HK93" s="9"/>
      <c r="HL93" s="9">
        <v>0</v>
      </c>
      <c r="HM93" s="9"/>
      <c r="HN93" s="9">
        <v>0</v>
      </c>
      <c r="HO93" s="19"/>
      <c r="HP93" s="31">
        <f t="shared" si="121"/>
        <v>0</v>
      </c>
      <c r="HQ93" s="9">
        <v>0</v>
      </c>
      <c r="HR93" s="19"/>
      <c r="HS93" s="9">
        <v>0</v>
      </c>
      <c r="HT93" s="19"/>
      <c r="HU93" s="9">
        <v>0</v>
      </c>
      <c r="HV93" s="9"/>
      <c r="HW93" s="9">
        <v>0</v>
      </c>
      <c r="HX93" s="9"/>
      <c r="HY93" s="9">
        <v>0</v>
      </c>
      <c r="HZ93" s="9"/>
      <c r="IA93" s="9">
        <v>0</v>
      </c>
      <c r="IB93" s="9"/>
      <c r="IC93" s="9">
        <v>0</v>
      </c>
      <c r="ID93" s="9"/>
      <c r="IE93" s="9">
        <v>0</v>
      </c>
      <c r="IF93" s="9"/>
      <c r="IG93" s="9">
        <v>0</v>
      </c>
      <c r="IH93" s="9"/>
      <c r="II93" s="9">
        <v>0</v>
      </c>
      <c r="IJ93" s="9"/>
      <c r="IK93" s="9"/>
      <c r="IL93" s="9"/>
      <c r="IM93" s="9">
        <v>0</v>
      </c>
      <c r="IN93" s="9"/>
      <c r="IO93" s="31">
        <f t="shared" si="122"/>
        <v>0</v>
      </c>
      <c r="IP93" s="9">
        <v>0</v>
      </c>
      <c r="IQ93" s="19"/>
      <c r="IR93" s="9">
        <v>0</v>
      </c>
      <c r="IS93" s="19"/>
      <c r="IT93" s="9">
        <v>0</v>
      </c>
      <c r="IU93" s="9"/>
      <c r="IV93" s="9">
        <v>0</v>
      </c>
      <c r="IW93" s="9"/>
      <c r="IX93" s="9">
        <v>0</v>
      </c>
      <c r="IY93" s="9"/>
      <c r="IZ93" s="9">
        <v>0</v>
      </c>
      <c r="JA93" s="9"/>
      <c r="JB93" s="9">
        <v>0</v>
      </c>
      <c r="JC93" s="9"/>
      <c r="JD93" s="9">
        <v>0</v>
      </c>
      <c r="JE93" s="9"/>
      <c r="JF93" s="9">
        <v>0</v>
      </c>
      <c r="JG93" s="9"/>
      <c r="JH93" s="9">
        <v>0</v>
      </c>
      <c r="JI93" s="9"/>
      <c r="JJ93" s="9">
        <v>0</v>
      </c>
      <c r="JK93" s="9"/>
      <c r="JL93" s="9">
        <v>0</v>
      </c>
      <c r="JM93" s="9"/>
      <c r="JN93" s="31">
        <f t="shared" si="142"/>
        <v>0</v>
      </c>
      <c r="JO93" s="9">
        <v>0</v>
      </c>
      <c r="JP93" s="9"/>
      <c r="JQ93" s="9">
        <f t="shared" si="155"/>
        <v>0</v>
      </c>
      <c r="JR93" s="9"/>
      <c r="JS93" s="9">
        <f t="shared" si="156"/>
        <v>0</v>
      </c>
      <c r="JT93" s="9"/>
      <c r="JU93" s="9">
        <f t="shared" si="157"/>
        <v>0</v>
      </c>
      <c r="JV93" s="9"/>
      <c r="JW93" s="72">
        <f t="shared" si="139"/>
        <v>0</v>
      </c>
      <c r="JX93" s="9"/>
      <c r="JY93" s="9">
        <f t="shared" si="158"/>
        <v>0</v>
      </c>
      <c r="JZ93" s="19"/>
      <c r="KA93" s="9">
        <f t="shared" si="159"/>
        <v>0</v>
      </c>
      <c r="KB93" s="8"/>
      <c r="KC93" s="9">
        <f t="shared" si="160"/>
        <v>-3373.74</v>
      </c>
      <c r="KD93" s="9"/>
      <c r="KE93" s="9">
        <f t="shared" si="161"/>
        <v>0</v>
      </c>
      <c r="KF93" s="9"/>
      <c r="KG93" s="9">
        <f t="shared" si="162"/>
        <v>0</v>
      </c>
      <c r="KH93" s="9"/>
      <c r="KI93" s="9">
        <f t="shared" si="163"/>
        <v>0</v>
      </c>
      <c r="KJ93" s="9"/>
      <c r="KK93" s="9">
        <f t="shared" si="164"/>
        <v>0</v>
      </c>
      <c r="KL93" s="9"/>
      <c r="KM93" s="9">
        <f t="shared" si="165"/>
        <v>0</v>
      </c>
      <c r="KN93" s="9">
        <f t="shared" si="166"/>
        <v>0</v>
      </c>
      <c r="KO93" s="9">
        <f t="shared" si="167"/>
        <v>0</v>
      </c>
      <c r="KP93" s="9"/>
      <c r="KQ93" s="31">
        <f t="shared" si="170"/>
        <v>-3373.74</v>
      </c>
      <c r="KR93" s="9"/>
      <c r="KS93" s="31">
        <v>-2404.65</v>
      </c>
      <c r="KT93" s="23"/>
      <c r="KU93" s="23"/>
      <c r="KV93" s="14"/>
    </row>
    <row r="94" spans="1:308" x14ac:dyDescent="0.2">
      <c r="A94" s="74">
        <v>16</v>
      </c>
      <c r="B94" s="40" t="s">
        <v>187</v>
      </c>
      <c r="C94" s="11" t="s">
        <v>112</v>
      </c>
      <c r="E94" s="19"/>
      <c r="F94" s="9">
        <v>0</v>
      </c>
      <c r="G94" s="19"/>
      <c r="H94" s="9">
        <v>0</v>
      </c>
      <c r="I94" s="19"/>
      <c r="J94" s="9">
        <v>0</v>
      </c>
      <c r="K94" s="9"/>
      <c r="L94" s="9">
        <v>0</v>
      </c>
      <c r="M94" s="9"/>
      <c r="N94" s="9">
        <v>0</v>
      </c>
      <c r="O94" s="9"/>
      <c r="P94" s="9">
        <v>0</v>
      </c>
      <c r="Q94" s="9"/>
      <c r="R94" s="9">
        <v>0</v>
      </c>
      <c r="S94" s="9"/>
      <c r="T94" s="9">
        <v>0</v>
      </c>
      <c r="U94" s="9"/>
      <c r="V94" s="9">
        <v>0</v>
      </c>
      <c r="W94" s="9"/>
      <c r="X94" s="9">
        <v>0</v>
      </c>
      <c r="Y94" s="31">
        <f t="shared" si="168"/>
        <v>0</v>
      </c>
      <c r="Z94" s="9">
        <v>0</v>
      </c>
      <c r="AA94" s="19"/>
      <c r="AB94" s="9">
        <v>0</v>
      </c>
      <c r="AC94" s="19"/>
      <c r="AD94" s="9">
        <v>0</v>
      </c>
      <c r="AE94" s="9"/>
      <c r="AF94" s="9">
        <v>0</v>
      </c>
      <c r="AG94" s="9"/>
      <c r="AH94" s="9">
        <v>0</v>
      </c>
      <c r="AI94" s="9"/>
      <c r="AJ94" s="9">
        <v>0</v>
      </c>
      <c r="AK94" s="9"/>
      <c r="AL94" s="9">
        <v>0</v>
      </c>
      <c r="AM94" s="9"/>
      <c r="AN94" s="9">
        <v>0</v>
      </c>
      <c r="AO94" s="9"/>
      <c r="AP94" s="9">
        <v>0</v>
      </c>
      <c r="AQ94" s="9"/>
      <c r="AR94" s="9">
        <v>0</v>
      </c>
      <c r="AS94" s="9"/>
      <c r="AT94" s="9">
        <v>0</v>
      </c>
      <c r="AU94" s="9"/>
      <c r="AV94" s="31"/>
      <c r="AW94" s="9">
        <v>0</v>
      </c>
      <c r="AX94" s="19"/>
      <c r="AY94" s="9">
        <v>0</v>
      </c>
      <c r="AZ94" s="9"/>
      <c r="BA94" s="9">
        <v>-2475</v>
      </c>
      <c r="BB94" s="9"/>
      <c r="BC94" s="9">
        <v>0</v>
      </c>
      <c r="BD94" s="9"/>
      <c r="BE94" s="9">
        <v>0</v>
      </c>
      <c r="BF94" s="9"/>
      <c r="BG94" s="9">
        <v>0</v>
      </c>
      <c r="BH94" s="9"/>
      <c r="BI94" s="9">
        <v>0</v>
      </c>
      <c r="BJ94" s="9"/>
      <c r="BK94" s="9">
        <v>0</v>
      </c>
      <c r="BL94" s="9"/>
      <c r="BM94" s="9">
        <v>0</v>
      </c>
      <c r="BN94" s="9"/>
      <c r="BO94" s="9">
        <v>0</v>
      </c>
      <c r="BP94" s="19"/>
      <c r="BQ94" s="31">
        <f t="shared" si="169"/>
        <v>-2475</v>
      </c>
      <c r="BR94" s="9">
        <v>0</v>
      </c>
      <c r="BS94" s="19"/>
      <c r="BT94" s="9">
        <v>0</v>
      </c>
      <c r="BU94" s="9"/>
      <c r="BV94" s="9">
        <v>-2776.26</v>
      </c>
      <c r="BW94" s="9"/>
      <c r="BX94" s="9">
        <v>0</v>
      </c>
      <c r="BY94" s="9"/>
      <c r="BZ94" s="9">
        <v>0</v>
      </c>
      <c r="CA94" s="9"/>
      <c r="CB94" s="9">
        <v>0</v>
      </c>
      <c r="CC94" s="9"/>
      <c r="CD94" s="9">
        <v>0</v>
      </c>
      <c r="CE94" s="9"/>
      <c r="CF94" s="9">
        <v>0</v>
      </c>
      <c r="CG94" s="9"/>
      <c r="CH94" s="9">
        <v>0</v>
      </c>
      <c r="CI94" s="9"/>
      <c r="CJ94" s="9">
        <v>0</v>
      </c>
      <c r="CK94" s="19"/>
      <c r="CL94" s="31"/>
      <c r="CM94" s="9">
        <v>0</v>
      </c>
      <c r="CN94" s="19"/>
      <c r="CO94" s="9">
        <v>0</v>
      </c>
      <c r="CP94" s="9"/>
      <c r="CQ94" s="9">
        <v>-554</v>
      </c>
      <c r="CR94" s="9"/>
      <c r="CS94" s="9">
        <v>0</v>
      </c>
      <c r="CT94" s="9"/>
      <c r="CU94" s="9">
        <v>0</v>
      </c>
      <c r="CV94" s="9"/>
      <c r="CW94" s="9">
        <v>0</v>
      </c>
      <c r="CX94" s="9"/>
      <c r="CY94" s="9">
        <v>0</v>
      </c>
      <c r="CZ94" s="9"/>
      <c r="DA94" s="9">
        <v>0</v>
      </c>
      <c r="DB94" s="9"/>
      <c r="DC94" s="9">
        <v>0</v>
      </c>
      <c r="DD94" s="9"/>
      <c r="DE94" s="9">
        <v>0</v>
      </c>
      <c r="DF94" s="19"/>
      <c r="DG94" s="31">
        <f t="shared" si="116"/>
        <v>-554</v>
      </c>
      <c r="DH94" s="9">
        <v>0</v>
      </c>
      <c r="DI94" s="19"/>
      <c r="DJ94" s="9">
        <v>0</v>
      </c>
      <c r="DK94" s="9"/>
      <c r="DL94" s="9">
        <v>0</v>
      </c>
      <c r="DM94" s="9"/>
      <c r="DN94" s="9">
        <v>0</v>
      </c>
      <c r="DO94" s="9"/>
      <c r="DP94" s="9">
        <v>0</v>
      </c>
      <c r="DQ94" s="9"/>
      <c r="DR94" s="9">
        <v>0</v>
      </c>
      <c r="DS94" s="9"/>
      <c r="DT94" s="9">
        <v>0</v>
      </c>
      <c r="DU94" s="9"/>
      <c r="DV94" s="9">
        <v>0</v>
      </c>
      <c r="DW94" s="9"/>
      <c r="DX94" s="9">
        <v>0</v>
      </c>
      <c r="DY94" s="19"/>
      <c r="DZ94" s="9">
        <v>0</v>
      </c>
      <c r="EA94" s="9"/>
      <c r="EB94" s="9">
        <v>0</v>
      </c>
      <c r="EC94" s="9"/>
      <c r="ED94" s="31">
        <f t="shared" si="117"/>
        <v>0</v>
      </c>
      <c r="EE94" s="9">
        <v>0</v>
      </c>
      <c r="EF94" s="19"/>
      <c r="EG94" s="9">
        <v>0</v>
      </c>
      <c r="EH94" s="9"/>
      <c r="EI94" s="9">
        <v>-3871.83</v>
      </c>
      <c r="EJ94" s="9"/>
      <c r="EK94" s="9">
        <v>0</v>
      </c>
      <c r="EL94" s="9"/>
      <c r="EM94" s="9">
        <v>0</v>
      </c>
      <c r="EN94" s="9"/>
      <c r="EO94" s="9">
        <v>0</v>
      </c>
      <c r="EP94" s="9"/>
      <c r="EQ94" s="9">
        <v>0</v>
      </c>
      <c r="ER94" s="9"/>
      <c r="ES94" s="9">
        <v>0</v>
      </c>
      <c r="ET94" s="9"/>
      <c r="EU94" s="9">
        <v>0</v>
      </c>
      <c r="EV94" s="9"/>
      <c r="EW94" s="9">
        <v>0</v>
      </c>
      <c r="EX94" s="9"/>
      <c r="EY94" s="9">
        <v>0</v>
      </c>
      <c r="EZ94" s="31">
        <f t="shared" si="118"/>
        <v>-3871.83</v>
      </c>
      <c r="FA94" s="9">
        <v>0</v>
      </c>
      <c r="FB94" s="19"/>
      <c r="FC94" s="9">
        <v>0</v>
      </c>
      <c r="FD94" s="19"/>
      <c r="FE94" s="9">
        <v>-840</v>
      </c>
      <c r="FF94" s="9"/>
      <c r="FG94" s="9">
        <v>0</v>
      </c>
      <c r="FH94" s="9"/>
      <c r="FI94" s="9">
        <v>0</v>
      </c>
      <c r="FJ94" s="9"/>
      <c r="FK94" s="9">
        <v>0</v>
      </c>
      <c r="FL94" s="9"/>
      <c r="FM94" s="9">
        <v>0</v>
      </c>
      <c r="FN94" s="9"/>
      <c r="FO94" s="9">
        <v>0</v>
      </c>
      <c r="FP94" s="9"/>
      <c r="FQ94" s="9">
        <v>0</v>
      </c>
      <c r="FR94" s="9"/>
      <c r="FS94" s="9">
        <v>0</v>
      </c>
      <c r="FT94" s="9"/>
      <c r="FU94" s="9">
        <v>0</v>
      </c>
      <c r="FV94" s="31">
        <f t="shared" si="119"/>
        <v>-840</v>
      </c>
      <c r="FW94" s="9">
        <v>0</v>
      </c>
      <c r="FX94" s="19"/>
      <c r="FY94" s="9">
        <v>0</v>
      </c>
      <c r="FZ94" s="9"/>
      <c r="GA94" s="9">
        <v>-5642.77</v>
      </c>
      <c r="GB94" s="9"/>
      <c r="GC94" s="9">
        <v>0</v>
      </c>
      <c r="GD94" s="9"/>
      <c r="GE94" s="9">
        <v>0</v>
      </c>
      <c r="GF94" s="9"/>
      <c r="GG94" s="9">
        <v>0</v>
      </c>
      <c r="GH94" s="9"/>
      <c r="GI94" s="9">
        <v>0</v>
      </c>
      <c r="GJ94" s="9"/>
      <c r="GK94" s="9">
        <v>0</v>
      </c>
      <c r="GL94" s="9"/>
      <c r="GM94" s="9">
        <v>0</v>
      </c>
      <c r="GN94" s="9"/>
      <c r="GO94" s="9">
        <v>0</v>
      </c>
      <c r="GP94" s="9"/>
      <c r="GQ94" s="9">
        <v>0</v>
      </c>
      <c r="GR94" s="19"/>
      <c r="GS94" s="31">
        <f t="shared" si="120"/>
        <v>-5642.77</v>
      </c>
      <c r="GT94" s="9">
        <v>0</v>
      </c>
      <c r="GU94" s="19"/>
      <c r="GV94" s="9">
        <v>0</v>
      </c>
      <c r="GW94" s="19"/>
      <c r="GX94" s="9">
        <v>0</v>
      </c>
      <c r="GY94" s="9"/>
      <c r="GZ94" s="9">
        <v>0</v>
      </c>
      <c r="HA94" s="9"/>
      <c r="HB94" s="9">
        <v>0</v>
      </c>
      <c r="HC94" s="9"/>
      <c r="HD94" s="9">
        <v>0</v>
      </c>
      <c r="HE94" s="9"/>
      <c r="HF94" s="9">
        <v>0</v>
      </c>
      <c r="HG94" s="9"/>
      <c r="HH94" s="9">
        <v>0</v>
      </c>
      <c r="HI94" s="9"/>
      <c r="HJ94" s="9">
        <v>0</v>
      </c>
      <c r="HK94" s="9"/>
      <c r="HL94" s="9">
        <v>0</v>
      </c>
      <c r="HM94" s="9"/>
      <c r="HN94" s="9">
        <v>0</v>
      </c>
      <c r="HO94" s="19"/>
      <c r="HP94" s="31">
        <f t="shared" si="121"/>
        <v>0</v>
      </c>
      <c r="HQ94" s="9">
        <v>0</v>
      </c>
      <c r="HR94" s="19"/>
      <c r="HS94" s="9">
        <v>0</v>
      </c>
      <c r="HT94" s="19"/>
      <c r="HU94" s="9">
        <v>-58</v>
      </c>
      <c r="HV94" s="9"/>
      <c r="HW94" s="9">
        <v>0</v>
      </c>
      <c r="HX94" s="9"/>
      <c r="HY94" s="9">
        <v>0</v>
      </c>
      <c r="HZ94" s="9"/>
      <c r="IA94" s="9">
        <v>0</v>
      </c>
      <c r="IB94" s="9"/>
      <c r="IC94" s="9">
        <v>0</v>
      </c>
      <c r="ID94" s="9"/>
      <c r="IE94" s="9">
        <v>0</v>
      </c>
      <c r="IF94" s="9"/>
      <c r="IG94" s="9">
        <v>0</v>
      </c>
      <c r="IH94" s="9"/>
      <c r="II94" s="9">
        <v>0</v>
      </c>
      <c r="IJ94" s="9"/>
      <c r="IK94" s="9"/>
      <c r="IL94" s="9"/>
      <c r="IM94" s="9">
        <v>-2223.1</v>
      </c>
      <c r="IN94" s="9"/>
      <c r="IO94" s="31">
        <f t="shared" si="122"/>
        <v>-2281.1</v>
      </c>
      <c r="IP94" s="9">
        <v>0</v>
      </c>
      <c r="IQ94" s="19"/>
      <c r="IR94" s="9">
        <v>0</v>
      </c>
      <c r="IS94" s="19"/>
      <c r="IT94" s="9">
        <v>-15737</v>
      </c>
      <c r="IU94" s="9"/>
      <c r="IV94" s="9">
        <v>0</v>
      </c>
      <c r="IW94" s="9"/>
      <c r="IX94" s="9">
        <v>0</v>
      </c>
      <c r="IY94" s="9"/>
      <c r="IZ94" s="9">
        <v>0</v>
      </c>
      <c r="JA94" s="9"/>
      <c r="JB94" s="9">
        <v>0</v>
      </c>
      <c r="JC94" s="9"/>
      <c r="JD94" s="9">
        <v>0</v>
      </c>
      <c r="JE94" s="9"/>
      <c r="JF94" s="9">
        <v>0</v>
      </c>
      <c r="JG94" s="9"/>
      <c r="JH94" s="9">
        <v>0</v>
      </c>
      <c r="JI94" s="9"/>
      <c r="JJ94" s="9">
        <v>0</v>
      </c>
      <c r="JK94" s="9"/>
      <c r="JL94" s="9">
        <v>-17926.13</v>
      </c>
      <c r="JM94" s="9"/>
      <c r="JN94" s="31">
        <f t="shared" si="142"/>
        <v>-33663.130000000005</v>
      </c>
      <c r="JO94" s="9">
        <v>0</v>
      </c>
      <c r="JP94" s="9"/>
      <c r="JQ94" s="9">
        <f t="shared" si="155"/>
        <v>0</v>
      </c>
      <c r="JR94" s="9"/>
      <c r="JS94" s="9">
        <f t="shared" si="156"/>
        <v>0</v>
      </c>
      <c r="JT94" s="9"/>
      <c r="JU94" s="9">
        <f t="shared" si="157"/>
        <v>-20149.23</v>
      </c>
      <c r="JV94" s="9"/>
      <c r="JW94" s="72">
        <f t="shared" si="139"/>
        <v>-20149.23</v>
      </c>
      <c r="JX94" s="9"/>
      <c r="JY94" s="9">
        <f t="shared" si="158"/>
        <v>0</v>
      </c>
      <c r="JZ94" s="19"/>
      <c r="KA94" s="9">
        <f t="shared" si="159"/>
        <v>0</v>
      </c>
      <c r="KB94" s="8"/>
      <c r="KC94" s="9">
        <f t="shared" si="160"/>
        <v>-31954.86</v>
      </c>
      <c r="KD94" s="9"/>
      <c r="KE94" s="9">
        <f t="shared" si="161"/>
        <v>0</v>
      </c>
      <c r="KF94" s="9"/>
      <c r="KG94" s="9">
        <f t="shared" si="162"/>
        <v>0</v>
      </c>
      <c r="KH94" s="9"/>
      <c r="KI94" s="9">
        <f t="shared" si="163"/>
        <v>0</v>
      </c>
      <c r="KJ94" s="9"/>
      <c r="KK94" s="9">
        <f t="shared" si="164"/>
        <v>0</v>
      </c>
      <c r="KL94" s="9"/>
      <c r="KM94" s="9">
        <f t="shared" si="165"/>
        <v>0</v>
      </c>
      <c r="KN94" s="9">
        <f t="shared" si="166"/>
        <v>0</v>
      </c>
      <c r="KO94" s="9">
        <f t="shared" si="167"/>
        <v>0</v>
      </c>
      <c r="KP94" s="9"/>
      <c r="KQ94" s="31">
        <f t="shared" si="170"/>
        <v>-52104.09</v>
      </c>
      <c r="KR94" s="9"/>
      <c r="KS94" s="31">
        <v>0</v>
      </c>
      <c r="KT94" s="23"/>
      <c r="KU94" s="23"/>
      <c r="KV94" s="14"/>
    </row>
    <row r="95" spans="1:308" x14ac:dyDescent="0.2">
      <c r="A95" s="74">
        <v>16</v>
      </c>
      <c r="B95" s="40" t="s">
        <v>188</v>
      </c>
      <c r="C95" s="11" t="s">
        <v>175</v>
      </c>
      <c r="E95" s="19"/>
      <c r="F95" s="9">
        <v>0</v>
      </c>
      <c r="G95" s="19"/>
      <c r="H95" s="9">
        <v>0</v>
      </c>
      <c r="I95" s="19"/>
      <c r="J95" s="9">
        <v>0</v>
      </c>
      <c r="K95" s="9"/>
      <c r="L95" s="9">
        <v>0</v>
      </c>
      <c r="M95" s="9"/>
      <c r="N95" s="9">
        <v>0</v>
      </c>
      <c r="O95" s="9"/>
      <c r="P95" s="9">
        <v>0</v>
      </c>
      <c r="Q95" s="9"/>
      <c r="R95" s="9">
        <v>0</v>
      </c>
      <c r="S95" s="9"/>
      <c r="T95" s="9">
        <v>0</v>
      </c>
      <c r="U95" s="9"/>
      <c r="V95" s="9">
        <v>0</v>
      </c>
      <c r="W95" s="9"/>
      <c r="X95" s="9">
        <v>0</v>
      </c>
      <c r="Y95" s="31">
        <f t="shared" si="168"/>
        <v>0</v>
      </c>
      <c r="Z95" s="9">
        <v>0</v>
      </c>
      <c r="AA95" s="19"/>
      <c r="AB95" s="9">
        <v>0</v>
      </c>
      <c r="AC95" s="19"/>
      <c r="AD95" s="9">
        <v>0</v>
      </c>
      <c r="AE95" s="9"/>
      <c r="AF95" s="9">
        <v>0</v>
      </c>
      <c r="AG95" s="9"/>
      <c r="AH95" s="9">
        <v>0</v>
      </c>
      <c r="AI95" s="9"/>
      <c r="AJ95" s="9">
        <v>0</v>
      </c>
      <c r="AK95" s="9"/>
      <c r="AL95" s="9">
        <v>0</v>
      </c>
      <c r="AM95" s="9"/>
      <c r="AN95" s="9">
        <v>0</v>
      </c>
      <c r="AO95" s="9"/>
      <c r="AP95" s="9">
        <v>0</v>
      </c>
      <c r="AQ95" s="9"/>
      <c r="AR95" s="9">
        <v>0</v>
      </c>
      <c r="AS95" s="9"/>
      <c r="AT95" s="9">
        <v>0</v>
      </c>
      <c r="AU95" s="9"/>
      <c r="AV95" s="31">
        <f>SUM(Z95:AU95)</f>
        <v>0</v>
      </c>
      <c r="AW95" s="9">
        <v>0</v>
      </c>
      <c r="AX95" s="19"/>
      <c r="AY95" s="9">
        <v>0</v>
      </c>
      <c r="AZ95" s="9"/>
      <c r="BA95" s="9">
        <v>0</v>
      </c>
      <c r="BB95" s="9"/>
      <c r="BC95" s="9">
        <v>0</v>
      </c>
      <c r="BD95" s="9"/>
      <c r="BE95" s="9">
        <v>0</v>
      </c>
      <c r="BF95" s="9"/>
      <c r="BG95" s="9">
        <v>0</v>
      </c>
      <c r="BH95" s="9"/>
      <c r="BI95" s="9">
        <v>0</v>
      </c>
      <c r="BJ95" s="9"/>
      <c r="BK95" s="9">
        <v>0</v>
      </c>
      <c r="BL95" s="9"/>
      <c r="BM95" s="9">
        <v>0</v>
      </c>
      <c r="BN95" s="9"/>
      <c r="BO95" s="9">
        <v>0</v>
      </c>
      <c r="BP95" s="19"/>
      <c r="BQ95" s="31">
        <f t="shared" si="169"/>
        <v>0</v>
      </c>
      <c r="BR95" s="9">
        <v>0</v>
      </c>
      <c r="BS95" s="19"/>
      <c r="BT95" s="9">
        <v>0</v>
      </c>
      <c r="BU95" s="9"/>
      <c r="BV95" s="9">
        <v>0</v>
      </c>
      <c r="BW95" s="9"/>
      <c r="BX95" s="9">
        <v>0</v>
      </c>
      <c r="BY95" s="9"/>
      <c r="BZ95" s="9">
        <v>0</v>
      </c>
      <c r="CA95" s="9"/>
      <c r="CB95" s="9">
        <v>0</v>
      </c>
      <c r="CC95" s="9"/>
      <c r="CD95" s="9">
        <v>0</v>
      </c>
      <c r="CE95" s="9"/>
      <c r="CF95" s="9">
        <v>0</v>
      </c>
      <c r="CG95" s="9"/>
      <c r="CH95" s="9">
        <v>0</v>
      </c>
      <c r="CI95" s="9"/>
      <c r="CJ95" s="9">
        <v>0</v>
      </c>
      <c r="CK95" s="19"/>
      <c r="CL95" s="31">
        <f>SUM(BR95:CK95)</f>
        <v>0</v>
      </c>
      <c r="CM95" s="9">
        <v>0</v>
      </c>
      <c r="CN95" s="19"/>
      <c r="CO95" s="9">
        <v>0</v>
      </c>
      <c r="CP95" s="9"/>
      <c r="CQ95" s="9">
        <v>0</v>
      </c>
      <c r="CR95" s="9"/>
      <c r="CS95" s="9">
        <v>0</v>
      </c>
      <c r="CT95" s="9"/>
      <c r="CU95" s="9">
        <v>0</v>
      </c>
      <c r="CV95" s="9"/>
      <c r="CW95" s="9">
        <v>0</v>
      </c>
      <c r="CX95" s="9"/>
      <c r="CY95" s="9">
        <v>0</v>
      </c>
      <c r="CZ95" s="9"/>
      <c r="DA95" s="9">
        <v>0</v>
      </c>
      <c r="DB95" s="9"/>
      <c r="DC95" s="9">
        <v>0</v>
      </c>
      <c r="DD95" s="9"/>
      <c r="DE95" s="9">
        <v>0</v>
      </c>
      <c r="DF95" s="19"/>
      <c r="DG95" s="31">
        <f t="shared" si="116"/>
        <v>0</v>
      </c>
      <c r="DH95" s="9">
        <v>-3879.9</v>
      </c>
      <c r="DI95" s="19"/>
      <c r="DJ95" s="9">
        <v>0</v>
      </c>
      <c r="DK95" s="9"/>
      <c r="DL95" s="9">
        <v>0</v>
      </c>
      <c r="DM95" s="9"/>
      <c r="DN95" s="9">
        <v>0</v>
      </c>
      <c r="DO95" s="9"/>
      <c r="DP95" s="9">
        <v>0</v>
      </c>
      <c r="DQ95" s="9"/>
      <c r="DR95" s="9">
        <v>0</v>
      </c>
      <c r="DS95" s="9"/>
      <c r="DT95" s="9">
        <v>0</v>
      </c>
      <c r="DU95" s="9"/>
      <c r="DV95" s="9">
        <v>0</v>
      </c>
      <c r="DW95" s="9"/>
      <c r="DX95" s="9">
        <v>0</v>
      </c>
      <c r="DY95" s="19"/>
      <c r="DZ95" s="9">
        <v>0</v>
      </c>
      <c r="EA95" s="9"/>
      <c r="EB95" s="9">
        <v>0</v>
      </c>
      <c r="EC95" s="9"/>
      <c r="ED95" s="31">
        <f t="shared" si="117"/>
        <v>-3879.9</v>
      </c>
      <c r="EE95" s="9">
        <v>0</v>
      </c>
      <c r="EF95" s="19"/>
      <c r="EG95" s="9">
        <v>0</v>
      </c>
      <c r="EH95" s="9"/>
      <c r="EI95" s="9">
        <v>0</v>
      </c>
      <c r="EJ95" s="9"/>
      <c r="EK95" s="9">
        <v>0</v>
      </c>
      <c r="EL95" s="9"/>
      <c r="EM95" s="9">
        <v>0</v>
      </c>
      <c r="EN95" s="9"/>
      <c r="EO95" s="9">
        <v>0</v>
      </c>
      <c r="EP95" s="9"/>
      <c r="EQ95" s="9">
        <v>0</v>
      </c>
      <c r="ER95" s="9"/>
      <c r="ES95" s="9">
        <v>0</v>
      </c>
      <c r="ET95" s="9"/>
      <c r="EU95" s="9">
        <v>0</v>
      </c>
      <c r="EV95" s="9"/>
      <c r="EW95" s="9">
        <v>0</v>
      </c>
      <c r="EX95" s="9"/>
      <c r="EY95" s="9">
        <v>0</v>
      </c>
      <c r="EZ95" s="31">
        <f t="shared" si="118"/>
        <v>0</v>
      </c>
      <c r="FA95" s="9">
        <v>0</v>
      </c>
      <c r="FB95" s="19"/>
      <c r="FC95" s="9">
        <v>0</v>
      </c>
      <c r="FD95" s="19"/>
      <c r="FE95" s="9">
        <v>0</v>
      </c>
      <c r="FF95" s="9"/>
      <c r="FG95" s="9">
        <v>0</v>
      </c>
      <c r="FH95" s="9"/>
      <c r="FI95" s="9">
        <v>0</v>
      </c>
      <c r="FJ95" s="9"/>
      <c r="FK95" s="9">
        <v>0</v>
      </c>
      <c r="FL95" s="9"/>
      <c r="FM95" s="9">
        <v>0</v>
      </c>
      <c r="FN95" s="9"/>
      <c r="FO95" s="9">
        <v>0</v>
      </c>
      <c r="FP95" s="9"/>
      <c r="FQ95" s="9">
        <v>0</v>
      </c>
      <c r="FR95" s="9"/>
      <c r="FS95" s="9">
        <v>0</v>
      </c>
      <c r="FT95" s="9"/>
      <c r="FU95" s="9">
        <v>0</v>
      </c>
      <c r="FV95" s="31">
        <f t="shared" si="119"/>
        <v>0</v>
      </c>
      <c r="FW95" s="9">
        <v>0</v>
      </c>
      <c r="FX95" s="19"/>
      <c r="FY95" s="9">
        <v>0</v>
      </c>
      <c r="FZ95" s="9"/>
      <c r="GA95" s="9">
        <v>0</v>
      </c>
      <c r="GB95" s="9"/>
      <c r="GC95" s="9">
        <v>0</v>
      </c>
      <c r="GD95" s="9"/>
      <c r="GE95" s="9">
        <v>0</v>
      </c>
      <c r="GF95" s="9"/>
      <c r="GG95" s="9">
        <v>0</v>
      </c>
      <c r="GH95" s="9"/>
      <c r="GI95" s="9">
        <v>0</v>
      </c>
      <c r="GJ95" s="9"/>
      <c r="GK95" s="9">
        <v>0</v>
      </c>
      <c r="GL95" s="9"/>
      <c r="GM95" s="9">
        <v>0</v>
      </c>
      <c r="GN95" s="9"/>
      <c r="GO95" s="9">
        <v>0</v>
      </c>
      <c r="GP95" s="9"/>
      <c r="GQ95" s="9">
        <v>0</v>
      </c>
      <c r="GR95" s="19"/>
      <c r="GS95" s="31">
        <f t="shared" si="120"/>
        <v>0</v>
      </c>
      <c r="GT95" s="9">
        <v>0</v>
      </c>
      <c r="GU95" s="19"/>
      <c r="GV95" s="9">
        <v>0</v>
      </c>
      <c r="GW95" s="19"/>
      <c r="GX95" s="9">
        <v>0</v>
      </c>
      <c r="GY95" s="9"/>
      <c r="GZ95" s="9">
        <v>0</v>
      </c>
      <c r="HA95" s="9"/>
      <c r="HB95" s="9">
        <v>0</v>
      </c>
      <c r="HC95" s="9"/>
      <c r="HD95" s="9">
        <v>0</v>
      </c>
      <c r="HE95" s="9"/>
      <c r="HF95" s="9">
        <v>0</v>
      </c>
      <c r="HG95" s="9"/>
      <c r="HH95" s="9">
        <v>0</v>
      </c>
      <c r="HI95" s="9"/>
      <c r="HJ95" s="9">
        <v>0</v>
      </c>
      <c r="HK95" s="9"/>
      <c r="HL95" s="9">
        <v>0</v>
      </c>
      <c r="HM95" s="9"/>
      <c r="HN95" s="9">
        <v>0</v>
      </c>
      <c r="HO95" s="19"/>
      <c r="HP95" s="31">
        <f t="shared" si="121"/>
        <v>0</v>
      </c>
      <c r="HQ95" s="9">
        <v>0</v>
      </c>
      <c r="HR95" s="19"/>
      <c r="HS95" s="9">
        <v>0</v>
      </c>
      <c r="HT95" s="19"/>
      <c r="HU95" s="9">
        <v>0</v>
      </c>
      <c r="HV95" s="9"/>
      <c r="HW95" s="9">
        <v>0</v>
      </c>
      <c r="HX95" s="9"/>
      <c r="HY95" s="9">
        <v>0</v>
      </c>
      <c r="HZ95" s="9"/>
      <c r="IA95" s="9">
        <v>0</v>
      </c>
      <c r="IB95" s="9"/>
      <c r="IC95" s="9">
        <v>0</v>
      </c>
      <c r="ID95" s="9"/>
      <c r="IE95" s="9">
        <v>0</v>
      </c>
      <c r="IF95" s="9"/>
      <c r="IG95" s="9">
        <v>0</v>
      </c>
      <c r="IH95" s="9"/>
      <c r="II95" s="9">
        <v>0</v>
      </c>
      <c r="IJ95" s="9"/>
      <c r="IK95" s="9"/>
      <c r="IL95" s="9"/>
      <c r="IM95" s="9">
        <v>0</v>
      </c>
      <c r="IN95" s="9"/>
      <c r="IO95" s="31">
        <f t="shared" si="122"/>
        <v>0</v>
      </c>
      <c r="IP95" s="9">
        <v>0</v>
      </c>
      <c r="IQ95" s="19"/>
      <c r="IR95" s="9">
        <v>0</v>
      </c>
      <c r="IS95" s="19"/>
      <c r="IT95" s="9">
        <v>0</v>
      </c>
      <c r="IU95" s="9"/>
      <c r="IV95" s="9">
        <v>0</v>
      </c>
      <c r="IW95" s="9"/>
      <c r="IX95" s="9">
        <v>0</v>
      </c>
      <c r="IY95" s="9"/>
      <c r="IZ95" s="9">
        <v>0</v>
      </c>
      <c r="JA95" s="9"/>
      <c r="JB95" s="9">
        <v>0</v>
      </c>
      <c r="JC95" s="9"/>
      <c r="JD95" s="9">
        <v>0</v>
      </c>
      <c r="JE95" s="9"/>
      <c r="JF95" s="9">
        <v>0</v>
      </c>
      <c r="JG95" s="9"/>
      <c r="JH95" s="9">
        <v>0</v>
      </c>
      <c r="JI95" s="9"/>
      <c r="JJ95" s="9">
        <v>0</v>
      </c>
      <c r="JK95" s="9"/>
      <c r="JL95" s="9">
        <v>0</v>
      </c>
      <c r="JM95" s="9"/>
      <c r="JN95" s="31">
        <f t="shared" si="142"/>
        <v>0</v>
      </c>
      <c r="JO95" s="9">
        <v>0</v>
      </c>
      <c r="JP95" s="9"/>
      <c r="JQ95" s="9">
        <f t="shared" si="155"/>
        <v>0</v>
      </c>
      <c r="JR95" s="9"/>
      <c r="JS95" s="9">
        <f t="shared" si="156"/>
        <v>0</v>
      </c>
      <c r="JT95" s="9"/>
      <c r="JU95" s="9">
        <f t="shared" si="157"/>
        <v>0</v>
      </c>
      <c r="JV95" s="9"/>
      <c r="JW95" s="72">
        <f t="shared" si="139"/>
        <v>0</v>
      </c>
      <c r="JX95" s="9"/>
      <c r="JY95" s="9">
        <f t="shared" si="158"/>
        <v>-3879.9</v>
      </c>
      <c r="JZ95" s="19"/>
      <c r="KA95" s="9">
        <f t="shared" si="159"/>
        <v>0</v>
      </c>
      <c r="KB95" s="8"/>
      <c r="KC95" s="9">
        <f t="shared" si="160"/>
        <v>0</v>
      </c>
      <c r="KD95" s="9"/>
      <c r="KE95" s="9">
        <f t="shared" si="161"/>
        <v>0</v>
      </c>
      <c r="KF95" s="9"/>
      <c r="KG95" s="9">
        <f t="shared" si="162"/>
        <v>0</v>
      </c>
      <c r="KH95" s="9"/>
      <c r="KI95" s="9">
        <f t="shared" si="163"/>
        <v>0</v>
      </c>
      <c r="KJ95" s="9"/>
      <c r="KK95" s="9">
        <f t="shared" si="164"/>
        <v>0</v>
      </c>
      <c r="KL95" s="9"/>
      <c r="KM95" s="9">
        <f t="shared" si="165"/>
        <v>0</v>
      </c>
      <c r="KN95" s="9">
        <f t="shared" si="166"/>
        <v>0</v>
      </c>
      <c r="KO95" s="9">
        <f t="shared" si="167"/>
        <v>0</v>
      </c>
      <c r="KP95" s="9"/>
      <c r="KQ95" s="31">
        <f t="shared" si="170"/>
        <v>-3879.9</v>
      </c>
      <c r="KR95" s="9"/>
      <c r="KS95" s="31">
        <v>0</v>
      </c>
      <c r="KT95" s="23"/>
      <c r="KU95" s="23"/>
      <c r="KV95" s="14"/>
    </row>
    <row r="96" spans="1:308" x14ac:dyDescent="0.2">
      <c r="A96" s="74">
        <v>16</v>
      </c>
      <c r="B96" s="40" t="s">
        <v>189</v>
      </c>
      <c r="C96" s="11" t="s">
        <v>190</v>
      </c>
      <c r="E96" s="19"/>
      <c r="F96" s="9">
        <v>0</v>
      </c>
      <c r="G96" s="19"/>
      <c r="H96" s="9">
        <v>0</v>
      </c>
      <c r="I96" s="19"/>
      <c r="J96" s="9">
        <v>0</v>
      </c>
      <c r="K96" s="9"/>
      <c r="L96" s="9">
        <v>0</v>
      </c>
      <c r="M96" s="9"/>
      <c r="N96" s="9">
        <v>0</v>
      </c>
      <c r="O96" s="9"/>
      <c r="P96" s="9">
        <v>0</v>
      </c>
      <c r="Q96" s="9"/>
      <c r="R96" s="9">
        <v>0</v>
      </c>
      <c r="S96" s="9"/>
      <c r="T96" s="9">
        <v>0</v>
      </c>
      <c r="U96" s="9"/>
      <c r="V96" s="9">
        <v>0</v>
      </c>
      <c r="W96" s="9"/>
      <c r="X96" s="9">
        <v>0</v>
      </c>
      <c r="Y96" s="31">
        <f t="shared" si="168"/>
        <v>0</v>
      </c>
      <c r="Z96" s="9">
        <v>0</v>
      </c>
      <c r="AA96" s="19"/>
      <c r="AB96" s="9">
        <v>0</v>
      </c>
      <c r="AC96" s="19"/>
      <c r="AD96" s="9">
        <v>0</v>
      </c>
      <c r="AE96" s="9"/>
      <c r="AF96" s="9">
        <v>0</v>
      </c>
      <c r="AG96" s="9"/>
      <c r="AH96" s="9">
        <v>0</v>
      </c>
      <c r="AI96" s="9"/>
      <c r="AJ96" s="9">
        <v>0</v>
      </c>
      <c r="AK96" s="9"/>
      <c r="AL96" s="9">
        <v>0</v>
      </c>
      <c r="AM96" s="9"/>
      <c r="AN96" s="9">
        <v>0</v>
      </c>
      <c r="AO96" s="9"/>
      <c r="AP96" s="9">
        <v>0</v>
      </c>
      <c r="AQ96" s="9"/>
      <c r="AR96" s="9">
        <v>0</v>
      </c>
      <c r="AS96" s="9"/>
      <c r="AT96" s="9">
        <v>0</v>
      </c>
      <c r="AU96" s="9"/>
      <c r="AV96" s="31">
        <f>SUM(Z96:AU96)</f>
        <v>0</v>
      </c>
      <c r="AW96" s="9">
        <v>0</v>
      </c>
      <c r="AX96" s="19"/>
      <c r="AY96" s="9">
        <v>0</v>
      </c>
      <c r="AZ96" s="9"/>
      <c r="BA96" s="9">
        <v>-2448</v>
      </c>
      <c r="BB96" s="9"/>
      <c r="BC96" s="9">
        <v>0</v>
      </c>
      <c r="BD96" s="9"/>
      <c r="BE96" s="9">
        <v>0</v>
      </c>
      <c r="BF96" s="9"/>
      <c r="BG96" s="9">
        <v>0</v>
      </c>
      <c r="BH96" s="9"/>
      <c r="BI96" s="9">
        <v>0</v>
      </c>
      <c r="BJ96" s="9"/>
      <c r="BK96" s="9">
        <v>0</v>
      </c>
      <c r="BL96" s="9"/>
      <c r="BM96" s="9">
        <v>0</v>
      </c>
      <c r="BN96" s="9"/>
      <c r="BO96" s="9">
        <v>0</v>
      </c>
      <c r="BP96" s="19"/>
      <c r="BQ96" s="31">
        <f t="shared" si="169"/>
        <v>-2448</v>
      </c>
      <c r="BR96" s="9">
        <v>0</v>
      </c>
      <c r="BS96" s="19"/>
      <c r="BT96" s="9">
        <v>0</v>
      </c>
      <c r="BU96" s="9"/>
      <c r="BV96" s="9">
        <v>0</v>
      </c>
      <c r="BW96" s="9"/>
      <c r="BX96" s="9">
        <v>0</v>
      </c>
      <c r="BY96" s="9"/>
      <c r="BZ96" s="9">
        <v>0</v>
      </c>
      <c r="CA96" s="9"/>
      <c r="CB96" s="9">
        <v>0</v>
      </c>
      <c r="CC96" s="9"/>
      <c r="CD96" s="9">
        <v>0</v>
      </c>
      <c r="CE96" s="9"/>
      <c r="CF96" s="9">
        <v>0</v>
      </c>
      <c r="CG96" s="9"/>
      <c r="CH96" s="9">
        <v>0</v>
      </c>
      <c r="CI96" s="9"/>
      <c r="CJ96" s="9">
        <v>0</v>
      </c>
      <c r="CK96" s="19"/>
      <c r="CL96" s="31">
        <f>SUM(BR96:CK96)</f>
        <v>0</v>
      </c>
      <c r="CM96" s="9">
        <v>0</v>
      </c>
      <c r="CN96" s="19"/>
      <c r="CO96" s="9">
        <v>0</v>
      </c>
      <c r="CP96" s="9"/>
      <c r="CQ96" s="9">
        <v>0</v>
      </c>
      <c r="CR96" s="9"/>
      <c r="CS96" s="9">
        <v>0</v>
      </c>
      <c r="CT96" s="9"/>
      <c r="CU96" s="9">
        <v>0</v>
      </c>
      <c r="CV96" s="9"/>
      <c r="CW96" s="9">
        <v>0</v>
      </c>
      <c r="CX96" s="9"/>
      <c r="CY96" s="9">
        <v>0</v>
      </c>
      <c r="CZ96" s="9"/>
      <c r="DA96" s="9">
        <v>0</v>
      </c>
      <c r="DB96" s="9"/>
      <c r="DC96" s="9">
        <v>0</v>
      </c>
      <c r="DD96" s="9"/>
      <c r="DE96" s="9">
        <v>0</v>
      </c>
      <c r="DF96" s="19"/>
      <c r="DG96" s="31">
        <f t="shared" si="116"/>
        <v>0</v>
      </c>
      <c r="DH96" s="9">
        <v>0</v>
      </c>
      <c r="DI96" s="19"/>
      <c r="DJ96" s="9">
        <v>0</v>
      </c>
      <c r="DK96" s="9"/>
      <c r="DL96" s="9">
        <v>0</v>
      </c>
      <c r="DM96" s="9"/>
      <c r="DN96" s="9">
        <v>0</v>
      </c>
      <c r="DO96" s="9"/>
      <c r="DP96" s="9">
        <v>0</v>
      </c>
      <c r="DQ96" s="9"/>
      <c r="DR96" s="9">
        <v>0</v>
      </c>
      <c r="DS96" s="9"/>
      <c r="DT96" s="9">
        <v>0</v>
      </c>
      <c r="DU96" s="9"/>
      <c r="DV96" s="9">
        <v>0</v>
      </c>
      <c r="DW96" s="9"/>
      <c r="DX96" s="9">
        <v>0</v>
      </c>
      <c r="DY96" s="19"/>
      <c r="DZ96" s="9">
        <v>0</v>
      </c>
      <c r="EA96" s="9"/>
      <c r="EB96" s="9">
        <v>0</v>
      </c>
      <c r="EC96" s="9"/>
      <c r="ED96" s="31">
        <f t="shared" si="117"/>
        <v>0</v>
      </c>
      <c r="EE96" s="9">
        <v>0</v>
      </c>
      <c r="EF96" s="19"/>
      <c r="EG96" s="9">
        <v>0</v>
      </c>
      <c r="EH96" s="9"/>
      <c r="EI96" s="9">
        <v>0</v>
      </c>
      <c r="EJ96" s="9"/>
      <c r="EK96" s="9">
        <v>0</v>
      </c>
      <c r="EL96" s="9"/>
      <c r="EM96" s="9">
        <v>0</v>
      </c>
      <c r="EN96" s="9"/>
      <c r="EO96" s="9">
        <v>0</v>
      </c>
      <c r="EP96" s="9"/>
      <c r="EQ96" s="9">
        <v>0</v>
      </c>
      <c r="ER96" s="9"/>
      <c r="ES96" s="9">
        <v>0</v>
      </c>
      <c r="ET96" s="9"/>
      <c r="EU96" s="9">
        <v>0</v>
      </c>
      <c r="EV96" s="9"/>
      <c r="EW96" s="9">
        <v>0</v>
      </c>
      <c r="EX96" s="9"/>
      <c r="EY96" s="9">
        <v>0</v>
      </c>
      <c r="EZ96" s="31">
        <f t="shared" si="118"/>
        <v>0</v>
      </c>
      <c r="FA96" s="9">
        <v>0</v>
      </c>
      <c r="FB96" s="19"/>
      <c r="FC96" s="9">
        <v>0</v>
      </c>
      <c r="FD96" s="19"/>
      <c r="FE96" s="9">
        <v>0</v>
      </c>
      <c r="FF96" s="9"/>
      <c r="FG96" s="9">
        <v>0</v>
      </c>
      <c r="FH96" s="9"/>
      <c r="FI96" s="9">
        <v>0</v>
      </c>
      <c r="FJ96" s="9"/>
      <c r="FK96" s="9">
        <v>0</v>
      </c>
      <c r="FL96" s="9"/>
      <c r="FM96" s="9">
        <v>0</v>
      </c>
      <c r="FN96" s="9"/>
      <c r="FO96" s="9">
        <v>0</v>
      </c>
      <c r="FP96" s="9"/>
      <c r="FQ96" s="9">
        <v>0</v>
      </c>
      <c r="FR96" s="9"/>
      <c r="FS96" s="9">
        <v>0</v>
      </c>
      <c r="FT96" s="9"/>
      <c r="FU96" s="9">
        <v>0</v>
      </c>
      <c r="FV96" s="31">
        <f t="shared" si="119"/>
        <v>0</v>
      </c>
      <c r="FW96" s="9">
        <v>0</v>
      </c>
      <c r="FX96" s="19"/>
      <c r="FY96" s="9">
        <v>0</v>
      </c>
      <c r="FZ96" s="9"/>
      <c r="GA96" s="9">
        <v>0</v>
      </c>
      <c r="GB96" s="9"/>
      <c r="GC96" s="9">
        <v>0</v>
      </c>
      <c r="GD96" s="9"/>
      <c r="GE96" s="9">
        <v>0</v>
      </c>
      <c r="GF96" s="9"/>
      <c r="GG96" s="9">
        <v>0</v>
      </c>
      <c r="GH96" s="9"/>
      <c r="GI96" s="9">
        <v>0</v>
      </c>
      <c r="GJ96" s="9"/>
      <c r="GK96" s="9">
        <v>0</v>
      </c>
      <c r="GL96" s="9"/>
      <c r="GM96" s="9">
        <v>0</v>
      </c>
      <c r="GN96" s="9"/>
      <c r="GO96" s="9">
        <v>0</v>
      </c>
      <c r="GP96" s="9"/>
      <c r="GQ96" s="9">
        <v>0</v>
      </c>
      <c r="GR96" s="19"/>
      <c r="GS96" s="31">
        <f t="shared" si="120"/>
        <v>0</v>
      </c>
      <c r="GT96" s="9">
        <v>0</v>
      </c>
      <c r="GU96" s="19"/>
      <c r="GV96" s="9">
        <v>0</v>
      </c>
      <c r="GW96" s="19"/>
      <c r="GX96" s="9">
        <v>0</v>
      </c>
      <c r="GY96" s="9"/>
      <c r="GZ96" s="9">
        <v>0</v>
      </c>
      <c r="HA96" s="9"/>
      <c r="HB96" s="9">
        <v>0</v>
      </c>
      <c r="HC96" s="9"/>
      <c r="HD96" s="9">
        <v>0</v>
      </c>
      <c r="HE96" s="9"/>
      <c r="HF96" s="9">
        <v>0</v>
      </c>
      <c r="HG96" s="9"/>
      <c r="HH96" s="9">
        <v>0</v>
      </c>
      <c r="HI96" s="9"/>
      <c r="HJ96" s="9">
        <v>0</v>
      </c>
      <c r="HK96" s="9"/>
      <c r="HL96" s="9">
        <v>0</v>
      </c>
      <c r="HM96" s="9"/>
      <c r="HN96" s="9">
        <v>0</v>
      </c>
      <c r="HO96" s="19"/>
      <c r="HP96" s="31">
        <f t="shared" si="121"/>
        <v>0</v>
      </c>
      <c r="HQ96" s="9">
        <v>0</v>
      </c>
      <c r="HR96" s="19"/>
      <c r="HS96" s="9">
        <v>0</v>
      </c>
      <c r="HT96" s="19"/>
      <c r="HU96" s="9">
        <v>0</v>
      </c>
      <c r="HV96" s="9"/>
      <c r="HW96" s="9">
        <v>0</v>
      </c>
      <c r="HX96" s="9"/>
      <c r="HY96" s="9">
        <v>0</v>
      </c>
      <c r="HZ96" s="9"/>
      <c r="IA96" s="9">
        <v>0</v>
      </c>
      <c r="IB96" s="9"/>
      <c r="IC96" s="9">
        <v>0</v>
      </c>
      <c r="ID96" s="9"/>
      <c r="IE96" s="9">
        <v>0</v>
      </c>
      <c r="IF96" s="9"/>
      <c r="IG96" s="9">
        <v>0</v>
      </c>
      <c r="IH96" s="9"/>
      <c r="II96" s="9">
        <v>0</v>
      </c>
      <c r="IJ96" s="9"/>
      <c r="IK96" s="9"/>
      <c r="IL96" s="9"/>
      <c r="IM96" s="9">
        <v>0</v>
      </c>
      <c r="IN96" s="9"/>
      <c r="IO96" s="31">
        <f t="shared" si="122"/>
        <v>0</v>
      </c>
      <c r="IP96" s="9">
        <v>0</v>
      </c>
      <c r="IQ96" s="19"/>
      <c r="IR96" s="9">
        <v>0</v>
      </c>
      <c r="IS96" s="19"/>
      <c r="IT96" s="9">
        <v>0</v>
      </c>
      <c r="IU96" s="9"/>
      <c r="IV96" s="9">
        <v>0</v>
      </c>
      <c r="IW96" s="9"/>
      <c r="IX96" s="9">
        <v>0</v>
      </c>
      <c r="IY96" s="9"/>
      <c r="IZ96" s="9">
        <v>0</v>
      </c>
      <c r="JA96" s="9"/>
      <c r="JB96" s="9">
        <v>0</v>
      </c>
      <c r="JC96" s="9"/>
      <c r="JD96" s="9">
        <v>0</v>
      </c>
      <c r="JE96" s="9"/>
      <c r="JF96" s="9">
        <v>0</v>
      </c>
      <c r="JG96" s="9"/>
      <c r="JH96" s="9">
        <v>0</v>
      </c>
      <c r="JI96" s="9"/>
      <c r="JJ96" s="9">
        <v>0</v>
      </c>
      <c r="JK96" s="9"/>
      <c r="JL96" s="9">
        <v>0</v>
      </c>
      <c r="JM96" s="9"/>
      <c r="JN96" s="31">
        <f t="shared" si="142"/>
        <v>0</v>
      </c>
      <c r="JO96" s="9">
        <v>0</v>
      </c>
      <c r="JP96" s="9"/>
      <c r="JQ96" s="9">
        <f t="shared" si="155"/>
        <v>0</v>
      </c>
      <c r="JR96" s="9"/>
      <c r="JS96" s="9">
        <f t="shared" si="156"/>
        <v>0</v>
      </c>
      <c r="JT96" s="9"/>
      <c r="JU96" s="9">
        <f t="shared" si="157"/>
        <v>0</v>
      </c>
      <c r="JV96" s="9"/>
      <c r="JW96" s="72">
        <f t="shared" si="139"/>
        <v>0</v>
      </c>
      <c r="JX96" s="9"/>
      <c r="JY96" s="9">
        <f t="shared" si="158"/>
        <v>0</v>
      </c>
      <c r="JZ96" s="19"/>
      <c r="KA96" s="9">
        <f t="shared" si="159"/>
        <v>0</v>
      </c>
      <c r="KB96" s="8"/>
      <c r="KC96" s="9">
        <f t="shared" si="160"/>
        <v>-2448</v>
      </c>
      <c r="KD96" s="9"/>
      <c r="KE96" s="9">
        <f t="shared" si="161"/>
        <v>0</v>
      </c>
      <c r="KF96" s="9"/>
      <c r="KG96" s="9">
        <f t="shared" si="162"/>
        <v>0</v>
      </c>
      <c r="KH96" s="9"/>
      <c r="KI96" s="9">
        <f t="shared" si="163"/>
        <v>0</v>
      </c>
      <c r="KJ96" s="9"/>
      <c r="KK96" s="9">
        <f t="shared" si="164"/>
        <v>0</v>
      </c>
      <c r="KL96" s="9"/>
      <c r="KM96" s="9">
        <f t="shared" si="165"/>
        <v>0</v>
      </c>
      <c r="KN96" s="9">
        <f t="shared" si="166"/>
        <v>0</v>
      </c>
      <c r="KO96" s="9">
        <f t="shared" si="167"/>
        <v>0</v>
      </c>
      <c r="KP96" s="9"/>
      <c r="KQ96" s="31">
        <f t="shared" si="170"/>
        <v>-2448</v>
      </c>
      <c r="KR96" s="9"/>
      <c r="KS96" s="31">
        <v>-2826.56</v>
      </c>
      <c r="KT96" s="23"/>
      <c r="KU96" s="23"/>
      <c r="KV96" s="14"/>
    </row>
    <row r="97" spans="1:308" x14ac:dyDescent="0.2">
      <c r="A97" s="74">
        <v>16</v>
      </c>
      <c r="B97" s="40" t="s">
        <v>191</v>
      </c>
      <c r="C97" s="11" t="s">
        <v>110</v>
      </c>
      <c r="E97" s="19"/>
      <c r="F97" s="9">
        <v>0</v>
      </c>
      <c r="G97" s="19"/>
      <c r="H97" s="9">
        <v>0</v>
      </c>
      <c r="I97" s="19"/>
      <c r="J97" s="9">
        <v>-14.9</v>
      </c>
      <c r="K97" s="9"/>
      <c r="L97" s="9">
        <v>0</v>
      </c>
      <c r="M97" s="9"/>
      <c r="N97" s="9">
        <v>0</v>
      </c>
      <c r="O97" s="9"/>
      <c r="P97" s="9">
        <v>0</v>
      </c>
      <c r="Q97" s="9"/>
      <c r="R97" s="9">
        <v>0</v>
      </c>
      <c r="S97" s="9"/>
      <c r="T97" s="9">
        <v>0</v>
      </c>
      <c r="U97" s="9"/>
      <c r="V97" s="9">
        <v>0</v>
      </c>
      <c r="W97" s="9"/>
      <c r="X97" s="9">
        <v>0</v>
      </c>
      <c r="Y97" s="31">
        <f t="shared" si="168"/>
        <v>-14.9</v>
      </c>
      <c r="Z97" s="9">
        <v>0</v>
      </c>
      <c r="AA97" s="19"/>
      <c r="AB97" s="9">
        <v>0</v>
      </c>
      <c r="AC97" s="19"/>
      <c r="AD97" s="9">
        <v>-61.35</v>
      </c>
      <c r="AE97" s="9"/>
      <c r="AF97" s="9">
        <v>0</v>
      </c>
      <c r="AG97" s="9"/>
      <c r="AH97" s="9">
        <v>0</v>
      </c>
      <c r="AI97" s="9"/>
      <c r="AJ97" s="9">
        <v>0</v>
      </c>
      <c r="AK97" s="9"/>
      <c r="AL97" s="9">
        <v>0</v>
      </c>
      <c r="AM97" s="9"/>
      <c r="AN97" s="9">
        <v>0</v>
      </c>
      <c r="AO97" s="9"/>
      <c r="AP97" s="9">
        <v>0</v>
      </c>
      <c r="AQ97" s="9"/>
      <c r="AR97" s="9">
        <v>0</v>
      </c>
      <c r="AS97" s="9"/>
      <c r="AT97" s="9">
        <v>0</v>
      </c>
      <c r="AU97" s="9"/>
      <c r="AV97" s="31">
        <f>SUM(Z97:AU97)</f>
        <v>-61.35</v>
      </c>
      <c r="AW97" s="9">
        <v>0</v>
      </c>
      <c r="AX97" s="19"/>
      <c r="AY97" s="9">
        <v>0</v>
      </c>
      <c r="AZ97" s="9"/>
      <c r="BA97" s="9">
        <v>-86.48</v>
      </c>
      <c r="BB97" s="9"/>
      <c r="BC97" s="9">
        <v>0</v>
      </c>
      <c r="BD97" s="9"/>
      <c r="BE97" s="9">
        <v>0</v>
      </c>
      <c r="BF97" s="9"/>
      <c r="BG97" s="9">
        <v>0</v>
      </c>
      <c r="BH97" s="9"/>
      <c r="BI97" s="9">
        <v>0</v>
      </c>
      <c r="BJ97" s="9"/>
      <c r="BK97" s="9">
        <v>0</v>
      </c>
      <c r="BL97" s="9"/>
      <c r="BM97" s="9">
        <v>0</v>
      </c>
      <c r="BN97" s="9"/>
      <c r="BO97" s="9">
        <v>0</v>
      </c>
      <c r="BP97" s="19"/>
      <c r="BQ97" s="31">
        <f t="shared" si="169"/>
        <v>-86.48</v>
      </c>
      <c r="BR97" s="9">
        <v>0</v>
      </c>
      <c r="BS97" s="19"/>
      <c r="BT97" s="9">
        <v>0</v>
      </c>
      <c r="BU97" s="9"/>
      <c r="BV97" s="9">
        <v>0</v>
      </c>
      <c r="BW97" s="9"/>
      <c r="BX97" s="9">
        <v>0</v>
      </c>
      <c r="BY97" s="9"/>
      <c r="BZ97" s="9">
        <v>0</v>
      </c>
      <c r="CA97" s="9"/>
      <c r="CB97" s="9">
        <v>0</v>
      </c>
      <c r="CC97" s="9"/>
      <c r="CD97" s="9">
        <v>0</v>
      </c>
      <c r="CE97" s="9"/>
      <c r="CF97" s="9">
        <v>0</v>
      </c>
      <c r="CG97" s="9"/>
      <c r="CH97" s="9">
        <v>0</v>
      </c>
      <c r="CI97" s="9"/>
      <c r="CJ97" s="9">
        <v>0</v>
      </c>
      <c r="CK97" s="19"/>
      <c r="CL97" s="31">
        <f>SUM(BR97:CK97)</f>
        <v>0</v>
      </c>
      <c r="CM97" s="9">
        <v>0</v>
      </c>
      <c r="CN97" s="19"/>
      <c r="CO97" s="9">
        <v>0</v>
      </c>
      <c r="CP97" s="9"/>
      <c r="CQ97" s="9">
        <v>-197.39</v>
      </c>
      <c r="CR97" s="9"/>
      <c r="CS97" s="9">
        <v>0</v>
      </c>
      <c r="CT97" s="9"/>
      <c r="CU97" s="9">
        <v>0</v>
      </c>
      <c r="CV97" s="9"/>
      <c r="CW97" s="9">
        <v>0</v>
      </c>
      <c r="CX97" s="9"/>
      <c r="CY97" s="9">
        <v>0</v>
      </c>
      <c r="CZ97" s="9"/>
      <c r="DA97" s="9">
        <v>0</v>
      </c>
      <c r="DB97" s="9"/>
      <c r="DC97" s="9">
        <v>0</v>
      </c>
      <c r="DD97" s="9"/>
      <c r="DE97" s="9">
        <v>0</v>
      </c>
      <c r="DF97" s="19"/>
      <c r="DG97" s="31">
        <f t="shared" si="116"/>
        <v>-197.39</v>
      </c>
      <c r="DH97" s="9">
        <v>0</v>
      </c>
      <c r="DI97" s="19"/>
      <c r="DJ97" s="9">
        <v>0</v>
      </c>
      <c r="DK97" s="9"/>
      <c r="DL97" s="9">
        <v>-85.15</v>
      </c>
      <c r="DM97" s="9"/>
      <c r="DN97" s="9">
        <v>0</v>
      </c>
      <c r="DO97" s="9"/>
      <c r="DP97" s="9">
        <v>0</v>
      </c>
      <c r="DQ97" s="9"/>
      <c r="DR97" s="9">
        <v>0</v>
      </c>
      <c r="DS97" s="9"/>
      <c r="DT97" s="9">
        <v>0</v>
      </c>
      <c r="DU97" s="9"/>
      <c r="DV97" s="9">
        <v>0</v>
      </c>
      <c r="DW97" s="9"/>
      <c r="DX97" s="9">
        <v>0</v>
      </c>
      <c r="DY97" s="19"/>
      <c r="DZ97" s="9">
        <v>0</v>
      </c>
      <c r="EA97" s="9"/>
      <c r="EB97" s="9">
        <v>0</v>
      </c>
      <c r="EC97" s="9"/>
      <c r="ED97" s="31">
        <f t="shared" si="117"/>
        <v>-85.15</v>
      </c>
      <c r="EE97" s="9">
        <v>0</v>
      </c>
      <c r="EF97" s="19"/>
      <c r="EG97" s="9">
        <v>0</v>
      </c>
      <c r="EH97" s="9"/>
      <c r="EI97" s="9">
        <v>-111.2</v>
      </c>
      <c r="EJ97" s="9"/>
      <c r="EK97" s="9">
        <v>0</v>
      </c>
      <c r="EL97" s="9"/>
      <c r="EM97" s="9">
        <v>0</v>
      </c>
      <c r="EN97" s="9"/>
      <c r="EO97" s="9">
        <v>0</v>
      </c>
      <c r="EP97" s="9"/>
      <c r="EQ97" s="9">
        <v>0</v>
      </c>
      <c r="ER97" s="9"/>
      <c r="ES97" s="9">
        <v>0</v>
      </c>
      <c r="ET97" s="9"/>
      <c r="EU97" s="9">
        <v>0</v>
      </c>
      <c r="EV97" s="9"/>
      <c r="EW97" s="9">
        <v>0</v>
      </c>
      <c r="EX97" s="9"/>
      <c r="EY97" s="9">
        <v>0</v>
      </c>
      <c r="EZ97" s="31">
        <f t="shared" si="118"/>
        <v>-111.2</v>
      </c>
      <c r="FA97" s="9">
        <v>0</v>
      </c>
      <c r="FB97" s="19"/>
      <c r="FC97" s="9">
        <v>0</v>
      </c>
      <c r="FD97" s="19"/>
      <c r="FE97" s="9">
        <v>-409.04</v>
      </c>
      <c r="FF97" s="9"/>
      <c r="FG97" s="9">
        <v>0</v>
      </c>
      <c r="FH97" s="9"/>
      <c r="FI97" s="9">
        <v>0</v>
      </c>
      <c r="FJ97" s="9"/>
      <c r="FK97" s="9">
        <v>0</v>
      </c>
      <c r="FL97" s="9"/>
      <c r="FM97" s="9">
        <v>0</v>
      </c>
      <c r="FN97" s="9"/>
      <c r="FO97" s="9">
        <v>0</v>
      </c>
      <c r="FP97" s="9"/>
      <c r="FQ97" s="9">
        <v>0</v>
      </c>
      <c r="FR97" s="9"/>
      <c r="FS97" s="9">
        <v>0</v>
      </c>
      <c r="FT97" s="9"/>
      <c r="FU97" s="9">
        <v>0</v>
      </c>
      <c r="FV97" s="31">
        <f t="shared" si="119"/>
        <v>-409.04</v>
      </c>
      <c r="FW97" s="9">
        <v>0</v>
      </c>
      <c r="FX97" s="19"/>
      <c r="FY97" s="9">
        <v>0</v>
      </c>
      <c r="FZ97" s="9"/>
      <c r="GA97" s="9">
        <v>0</v>
      </c>
      <c r="GB97" s="9"/>
      <c r="GC97" s="9">
        <v>0</v>
      </c>
      <c r="GD97" s="9"/>
      <c r="GE97" s="9">
        <v>0</v>
      </c>
      <c r="GF97" s="9"/>
      <c r="GG97" s="9">
        <v>0</v>
      </c>
      <c r="GH97" s="9"/>
      <c r="GI97" s="9">
        <v>0</v>
      </c>
      <c r="GJ97" s="9"/>
      <c r="GK97" s="9">
        <v>0</v>
      </c>
      <c r="GL97" s="9"/>
      <c r="GM97" s="9">
        <v>0</v>
      </c>
      <c r="GN97" s="9"/>
      <c r="GO97" s="9">
        <v>0</v>
      </c>
      <c r="GP97" s="9"/>
      <c r="GQ97" s="9">
        <v>0</v>
      </c>
      <c r="GR97" s="19"/>
      <c r="GS97" s="31">
        <f t="shared" si="120"/>
        <v>0</v>
      </c>
      <c r="GT97" s="9">
        <v>0</v>
      </c>
      <c r="GU97" s="19"/>
      <c r="GV97" s="9">
        <v>0</v>
      </c>
      <c r="GW97" s="19"/>
      <c r="GX97" s="9">
        <v>-156.81</v>
      </c>
      <c r="GY97" s="9"/>
      <c r="GZ97" s="9">
        <v>0</v>
      </c>
      <c r="HA97" s="9"/>
      <c r="HB97" s="9">
        <v>0</v>
      </c>
      <c r="HC97" s="9"/>
      <c r="HD97" s="9">
        <v>0</v>
      </c>
      <c r="HE97" s="9"/>
      <c r="HF97" s="9">
        <v>0</v>
      </c>
      <c r="HG97" s="9"/>
      <c r="HH97" s="9">
        <v>0</v>
      </c>
      <c r="HI97" s="9"/>
      <c r="HJ97" s="9">
        <v>0</v>
      </c>
      <c r="HK97" s="9"/>
      <c r="HL97" s="9">
        <v>0</v>
      </c>
      <c r="HM97" s="9"/>
      <c r="HN97" s="9">
        <v>0</v>
      </c>
      <c r="HO97" s="19"/>
      <c r="HP97" s="31">
        <f t="shared" si="121"/>
        <v>-156.81</v>
      </c>
      <c r="HQ97" s="9">
        <v>0</v>
      </c>
      <c r="HR97" s="19"/>
      <c r="HS97" s="9">
        <v>0</v>
      </c>
      <c r="HT97" s="19"/>
      <c r="HU97" s="9">
        <v>-470.46</v>
      </c>
      <c r="HV97" s="9"/>
      <c r="HW97" s="9">
        <v>0</v>
      </c>
      <c r="HX97" s="9"/>
      <c r="HY97" s="9">
        <v>0</v>
      </c>
      <c r="HZ97" s="9"/>
      <c r="IA97" s="9">
        <v>0</v>
      </c>
      <c r="IB97" s="9"/>
      <c r="IC97" s="9">
        <v>0</v>
      </c>
      <c r="ID97" s="9"/>
      <c r="IE97" s="9">
        <v>0</v>
      </c>
      <c r="IF97" s="9"/>
      <c r="IG97" s="9">
        <v>0</v>
      </c>
      <c r="IH97" s="9"/>
      <c r="II97" s="9">
        <v>0</v>
      </c>
      <c r="IJ97" s="9"/>
      <c r="IK97" s="9"/>
      <c r="IL97" s="9"/>
      <c r="IM97" s="9">
        <v>0</v>
      </c>
      <c r="IN97" s="9"/>
      <c r="IO97" s="31">
        <f t="shared" si="122"/>
        <v>-470.46</v>
      </c>
      <c r="IP97" s="9">
        <v>0</v>
      </c>
      <c r="IQ97" s="19"/>
      <c r="IR97" s="9">
        <v>0</v>
      </c>
      <c r="IS97" s="19"/>
      <c r="IT97" s="9">
        <v>-261.74</v>
      </c>
      <c r="IU97" s="9"/>
      <c r="IV97" s="9">
        <v>0</v>
      </c>
      <c r="IW97" s="9"/>
      <c r="IX97" s="9">
        <v>0</v>
      </c>
      <c r="IY97" s="9"/>
      <c r="IZ97" s="9">
        <v>0</v>
      </c>
      <c r="JA97" s="9"/>
      <c r="JB97" s="9">
        <v>0</v>
      </c>
      <c r="JC97" s="9"/>
      <c r="JD97" s="9">
        <v>0</v>
      </c>
      <c r="JE97" s="9"/>
      <c r="JF97" s="9">
        <v>0</v>
      </c>
      <c r="JG97" s="9"/>
      <c r="JH97" s="9">
        <v>0</v>
      </c>
      <c r="JI97" s="9"/>
      <c r="JJ97" s="9">
        <v>0</v>
      </c>
      <c r="JK97" s="9"/>
      <c r="JL97" s="9">
        <v>0</v>
      </c>
      <c r="JM97" s="9"/>
      <c r="JN97" s="31">
        <f t="shared" si="142"/>
        <v>-261.74</v>
      </c>
      <c r="JO97" s="9">
        <v>0</v>
      </c>
      <c r="JP97" s="9"/>
      <c r="JQ97" s="9">
        <f t="shared" si="155"/>
        <v>0</v>
      </c>
      <c r="JR97" s="9"/>
      <c r="JS97" s="9">
        <f t="shared" si="156"/>
        <v>0</v>
      </c>
      <c r="JT97" s="9"/>
      <c r="JU97" s="9">
        <f t="shared" si="157"/>
        <v>0</v>
      </c>
      <c r="JV97" s="9"/>
      <c r="JW97" s="72">
        <f t="shared" si="139"/>
        <v>0</v>
      </c>
      <c r="JX97" s="9"/>
      <c r="JY97" s="9">
        <f t="shared" si="158"/>
        <v>0</v>
      </c>
      <c r="JZ97" s="19"/>
      <c r="KA97" s="9">
        <f t="shared" si="159"/>
        <v>0</v>
      </c>
      <c r="KB97" s="8"/>
      <c r="KC97" s="9">
        <f t="shared" si="160"/>
        <v>-1854.52</v>
      </c>
      <c r="KD97" s="9"/>
      <c r="KE97" s="9">
        <f t="shared" si="161"/>
        <v>0</v>
      </c>
      <c r="KF97" s="9"/>
      <c r="KG97" s="9">
        <f t="shared" si="162"/>
        <v>0</v>
      </c>
      <c r="KH97" s="9"/>
      <c r="KI97" s="9">
        <f t="shared" si="163"/>
        <v>0</v>
      </c>
      <c r="KJ97" s="9"/>
      <c r="KK97" s="9">
        <f t="shared" si="164"/>
        <v>0</v>
      </c>
      <c r="KL97" s="9"/>
      <c r="KM97" s="9">
        <f t="shared" si="165"/>
        <v>0</v>
      </c>
      <c r="KN97" s="9">
        <f t="shared" si="166"/>
        <v>0</v>
      </c>
      <c r="KO97" s="9">
        <f t="shared" si="167"/>
        <v>0</v>
      </c>
      <c r="KP97" s="9"/>
      <c r="KQ97" s="31">
        <f t="shared" si="170"/>
        <v>-1854.52</v>
      </c>
      <c r="KR97" s="9"/>
      <c r="KS97" s="31">
        <v>-2786.5099999999998</v>
      </c>
      <c r="KT97" s="23"/>
      <c r="KU97" s="23"/>
      <c r="KV97" s="14"/>
    </row>
    <row r="98" spans="1:308" x14ac:dyDescent="0.2">
      <c r="A98" s="74">
        <v>16</v>
      </c>
      <c r="B98" s="40" t="s">
        <v>192</v>
      </c>
      <c r="C98" s="11" t="s">
        <v>116</v>
      </c>
      <c r="E98" s="19"/>
      <c r="F98" s="9">
        <v>0</v>
      </c>
      <c r="G98" s="19"/>
      <c r="H98" s="9">
        <v>0</v>
      </c>
      <c r="I98" s="19"/>
      <c r="J98" s="9">
        <v>-1032.31</v>
      </c>
      <c r="K98" s="9"/>
      <c r="L98" s="9">
        <v>0</v>
      </c>
      <c r="M98" s="9"/>
      <c r="N98" s="9">
        <v>0</v>
      </c>
      <c r="O98" s="9"/>
      <c r="P98" s="9">
        <v>0</v>
      </c>
      <c r="Q98" s="9"/>
      <c r="R98" s="9">
        <v>0</v>
      </c>
      <c r="S98" s="9"/>
      <c r="T98" s="9">
        <v>0</v>
      </c>
      <c r="U98" s="9"/>
      <c r="V98" s="9">
        <v>0</v>
      </c>
      <c r="W98" s="9"/>
      <c r="X98" s="9">
        <v>0</v>
      </c>
      <c r="Y98" s="31">
        <f t="shared" si="168"/>
        <v>-1032.31</v>
      </c>
      <c r="Z98" s="9">
        <v>0</v>
      </c>
      <c r="AA98" s="19"/>
      <c r="AB98" s="9">
        <v>0</v>
      </c>
      <c r="AC98" s="19"/>
      <c r="AD98" s="9">
        <v>0</v>
      </c>
      <c r="AE98" s="9"/>
      <c r="AF98" s="9">
        <v>0</v>
      </c>
      <c r="AG98" s="9"/>
      <c r="AH98" s="9">
        <v>0</v>
      </c>
      <c r="AI98" s="9"/>
      <c r="AJ98" s="9">
        <v>0</v>
      </c>
      <c r="AK98" s="9"/>
      <c r="AL98" s="9">
        <v>0</v>
      </c>
      <c r="AM98" s="9"/>
      <c r="AN98" s="9">
        <v>0</v>
      </c>
      <c r="AO98" s="9"/>
      <c r="AP98" s="9">
        <v>0</v>
      </c>
      <c r="AQ98" s="9"/>
      <c r="AR98" s="9">
        <v>0</v>
      </c>
      <c r="AS98" s="9"/>
      <c r="AT98" s="9">
        <v>0</v>
      </c>
      <c r="AU98" s="9"/>
      <c r="AV98" s="31">
        <f>SUM(Z98:AU98)</f>
        <v>0</v>
      </c>
      <c r="AW98" s="9">
        <v>0</v>
      </c>
      <c r="AX98" s="19"/>
      <c r="AY98" s="9">
        <v>0</v>
      </c>
      <c r="AZ98" s="9"/>
      <c r="BA98" s="9">
        <v>-632.30999999999995</v>
      </c>
      <c r="BB98" s="9"/>
      <c r="BC98" s="9">
        <v>0</v>
      </c>
      <c r="BD98" s="9"/>
      <c r="BE98" s="9">
        <v>0</v>
      </c>
      <c r="BF98" s="9"/>
      <c r="BG98" s="9">
        <v>0</v>
      </c>
      <c r="BH98" s="9"/>
      <c r="BI98" s="9">
        <v>0</v>
      </c>
      <c r="BJ98" s="9"/>
      <c r="BK98" s="9">
        <v>0</v>
      </c>
      <c r="BL98" s="9"/>
      <c r="BM98" s="9">
        <v>0</v>
      </c>
      <c r="BN98" s="9"/>
      <c r="BO98" s="9">
        <v>0</v>
      </c>
      <c r="BP98" s="19"/>
      <c r="BQ98" s="31">
        <f t="shared" si="169"/>
        <v>-632.30999999999995</v>
      </c>
      <c r="BR98" s="9">
        <v>0</v>
      </c>
      <c r="BS98" s="19"/>
      <c r="BT98" s="9">
        <v>0</v>
      </c>
      <c r="BU98" s="9"/>
      <c r="BV98" s="9">
        <v>-632.30999999999995</v>
      </c>
      <c r="BW98" s="9"/>
      <c r="BX98" s="9">
        <v>0</v>
      </c>
      <c r="BY98" s="9"/>
      <c r="BZ98" s="9">
        <v>0</v>
      </c>
      <c r="CA98" s="9"/>
      <c r="CB98" s="9">
        <v>0</v>
      </c>
      <c r="CC98" s="9"/>
      <c r="CD98" s="9">
        <v>0</v>
      </c>
      <c r="CE98" s="9"/>
      <c r="CF98" s="9">
        <v>0</v>
      </c>
      <c r="CG98" s="9"/>
      <c r="CH98" s="9">
        <v>0</v>
      </c>
      <c r="CI98" s="9"/>
      <c r="CJ98" s="9">
        <v>0</v>
      </c>
      <c r="CK98" s="19"/>
      <c r="CL98" s="31">
        <f>SUM(BR98:CK98)</f>
        <v>-632.30999999999995</v>
      </c>
      <c r="CM98" s="9">
        <v>0</v>
      </c>
      <c r="CN98" s="19"/>
      <c r="CO98" s="9">
        <v>0</v>
      </c>
      <c r="CP98" s="9"/>
      <c r="CQ98" s="9">
        <v>-872.33</v>
      </c>
      <c r="CR98" s="9"/>
      <c r="CS98" s="9">
        <v>0</v>
      </c>
      <c r="CT98" s="9"/>
      <c r="CU98" s="9">
        <v>0</v>
      </c>
      <c r="CV98" s="9"/>
      <c r="CW98" s="9">
        <v>0</v>
      </c>
      <c r="CX98" s="9"/>
      <c r="CY98" s="9">
        <v>0</v>
      </c>
      <c r="CZ98" s="9"/>
      <c r="DA98" s="9">
        <v>0</v>
      </c>
      <c r="DB98" s="9"/>
      <c r="DC98" s="9">
        <v>0</v>
      </c>
      <c r="DD98" s="9"/>
      <c r="DE98" s="9">
        <v>0</v>
      </c>
      <c r="DF98" s="19"/>
      <c r="DG98" s="31">
        <f t="shared" si="116"/>
        <v>-872.33</v>
      </c>
      <c r="DH98" s="9">
        <v>0</v>
      </c>
      <c r="DI98" s="19"/>
      <c r="DJ98" s="9">
        <v>0</v>
      </c>
      <c r="DK98" s="9"/>
      <c r="DL98" s="9">
        <v>-716.85</v>
      </c>
      <c r="DM98" s="9"/>
      <c r="DN98" s="9">
        <v>0</v>
      </c>
      <c r="DO98" s="9"/>
      <c r="DP98" s="9">
        <v>0</v>
      </c>
      <c r="DQ98" s="9"/>
      <c r="DR98" s="9">
        <v>0</v>
      </c>
      <c r="DS98" s="9"/>
      <c r="DT98" s="9">
        <v>0</v>
      </c>
      <c r="DU98" s="9"/>
      <c r="DV98" s="9">
        <v>0</v>
      </c>
      <c r="DW98" s="9"/>
      <c r="DX98" s="9">
        <v>0</v>
      </c>
      <c r="DY98" s="19"/>
      <c r="DZ98" s="9">
        <v>0</v>
      </c>
      <c r="EA98" s="9"/>
      <c r="EB98" s="9">
        <v>0</v>
      </c>
      <c r="EC98" s="9"/>
      <c r="ED98" s="31">
        <f t="shared" si="117"/>
        <v>-716.85</v>
      </c>
      <c r="EE98" s="9">
        <v>0</v>
      </c>
      <c r="EF98" s="19"/>
      <c r="EG98" s="9">
        <v>0</v>
      </c>
      <c r="EH98" s="9"/>
      <c r="EI98" s="9">
        <v>-1842.6</v>
      </c>
      <c r="EJ98" s="9"/>
      <c r="EK98" s="9">
        <v>0</v>
      </c>
      <c r="EL98" s="9"/>
      <c r="EM98" s="9">
        <v>0</v>
      </c>
      <c r="EN98" s="9"/>
      <c r="EO98" s="9">
        <v>0</v>
      </c>
      <c r="EP98" s="9"/>
      <c r="EQ98" s="9">
        <v>0</v>
      </c>
      <c r="ER98" s="9"/>
      <c r="ES98" s="9">
        <v>0</v>
      </c>
      <c r="ET98" s="9"/>
      <c r="EU98" s="9">
        <v>0</v>
      </c>
      <c r="EV98" s="9"/>
      <c r="EW98" s="9">
        <v>0</v>
      </c>
      <c r="EX98" s="9"/>
      <c r="EY98" s="9">
        <v>0</v>
      </c>
      <c r="EZ98" s="31">
        <f t="shared" si="118"/>
        <v>-1842.6</v>
      </c>
      <c r="FA98" s="9">
        <v>0</v>
      </c>
      <c r="FB98" s="19"/>
      <c r="FC98" s="9">
        <v>0</v>
      </c>
      <c r="FD98" s="19"/>
      <c r="FE98" s="9">
        <v>-716.85</v>
      </c>
      <c r="FF98" s="9"/>
      <c r="FG98" s="9">
        <v>0</v>
      </c>
      <c r="FH98" s="9"/>
      <c r="FI98" s="9">
        <v>0</v>
      </c>
      <c r="FJ98" s="9"/>
      <c r="FK98" s="9">
        <v>0</v>
      </c>
      <c r="FL98" s="9"/>
      <c r="FM98" s="9">
        <v>0</v>
      </c>
      <c r="FN98" s="9"/>
      <c r="FO98" s="9">
        <v>0</v>
      </c>
      <c r="FP98" s="9"/>
      <c r="FQ98" s="9">
        <v>0</v>
      </c>
      <c r="FR98" s="9"/>
      <c r="FS98" s="9">
        <v>0</v>
      </c>
      <c r="FT98" s="9"/>
      <c r="FU98" s="9">
        <v>0</v>
      </c>
      <c r="FV98" s="31">
        <f t="shared" si="119"/>
        <v>-716.85</v>
      </c>
      <c r="FW98" s="9">
        <v>0</v>
      </c>
      <c r="FX98" s="19"/>
      <c r="FY98" s="9">
        <v>0</v>
      </c>
      <c r="FZ98" s="9"/>
      <c r="GA98" s="9">
        <v>-97.5</v>
      </c>
      <c r="GB98" s="9"/>
      <c r="GC98" s="9">
        <v>0</v>
      </c>
      <c r="GD98" s="9"/>
      <c r="GE98" s="9">
        <v>0</v>
      </c>
      <c r="GF98" s="9"/>
      <c r="GG98" s="9">
        <v>0</v>
      </c>
      <c r="GH98" s="9"/>
      <c r="GI98" s="9">
        <v>0</v>
      </c>
      <c r="GJ98" s="9"/>
      <c r="GK98" s="9">
        <v>0</v>
      </c>
      <c r="GL98" s="9"/>
      <c r="GM98" s="9">
        <v>0</v>
      </c>
      <c r="GN98" s="9"/>
      <c r="GO98" s="9">
        <v>0</v>
      </c>
      <c r="GP98" s="9"/>
      <c r="GQ98" s="9">
        <v>0</v>
      </c>
      <c r="GR98" s="19"/>
      <c r="GS98" s="31">
        <f t="shared" si="120"/>
        <v>-97.5</v>
      </c>
      <c r="GT98" s="9">
        <v>0</v>
      </c>
      <c r="GU98" s="19"/>
      <c r="GV98" s="9">
        <v>0</v>
      </c>
      <c r="GW98" s="19"/>
      <c r="GX98" s="9">
        <v>-1433.7</v>
      </c>
      <c r="GY98" s="9"/>
      <c r="GZ98" s="9">
        <v>0</v>
      </c>
      <c r="HA98" s="9"/>
      <c r="HB98" s="9">
        <v>-9589</v>
      </c>
      <c r="HC98" s="9"/>
      <c r="HD98" s="9">
        <v>0</v>
      </c>
      <c r="HE98" s="9"/>
      <c r="HF98" s="9">
        <v>0</v>
      </c>
      <c r="HG98" s="9"/>
      <c r="HH98" s="9">
        <v>0</v>
      </c>
      <c r="HI98" s="9"/>
      <c r="HJ98" s="9">
        <v>0</v>
      </c>
      <c r="HK98" s="9"/>
      <c r="HL98" s="9">
        <v>0</v>
      </c>
      <c r="HM98" s="9"/>
      <c r="HN98" s="9">
        <v>0</v>
      </c>
      <c r="HO98" s="19"/>
      <c r="HP98" s="31">
        <f t="shared" si="121"/>
        <v>-11022.7</v>
      </c>
      <c r="HQ98" s="9">
        <v>0</v>
      </c>
      <c r="HR98" s="19"/>
      <c r="HS98" s="9">
        <v>0</v>
      </c>
      <c r="HT98" s="19"/>
      <c r="HU98" s="9">
        <v>-716.85</v>
      </c>
      <c r="HV98" s="9"/>
      <c r="HW98" s="9">
        <v>0</v>
      </c>
      <c r="HX98" s="9"/>
      <c r="HY98" s="9">
        <v>0</v>
      </c>
      <c r="HZ98" s="9"/>
      <c r="IA98" s="9">
        <v>-20207.3</v>
      </c>
      <c r="IB98" s="9"/>
      <c r="IC98" s="9">
        <v>0</v>
      </c>
      <c r="ID98" s="9"/>
      <c r="IE98" s="9">
        <v>0</v>
      </c>
      <c r="IF98" s="9"/>
      <c r="IG98" s="9">
        <v>0</v>
      </c>
      <c r="IH98" s="9"/>
      <c r="II98" s="9">
        <v>0</v>
      </c>
      <c r="IJ98" s="9"/>
      <c r="IK98" s="9"/>
      <c r="IL98" s="9"/>
      <c r="IM98" s="9">
        <v>0</v>
      </c>
      <c r="IN98" s="9"/>
      <c r="IO98" s="31">
        <f t="shared" si="122"/>
        <v>-20924.149999999998</v>
      </c>
      <c r="IP98" s="9">
        <v>0</v>
      </c>
      <c r="IQ98" s="19"/>
      <c r="IR98" s="9">
        <v>0</v>
      </c>
      <c r="IS98" s="19"/>
      <c r="IT98" s="9">
        <v>-716.85</v>
      </c>
      <c r="IU98" s="9"/>
      <c r="IV98" s="9">
        <v>0</v>
      </c>
      <c r="IW98" s="9"/>
      <c r="IX98" s="9">
        <v>0</v>
      </c>
      <c r="IY98" s="9"/>
      <c r="IZ98" s="9">
        <v>0</v>
      </c>
      <c r="JA98" s="9"/>
      <c r="JB98" s="9">
        <v>0</v>
      </c>
      <c r="JC98" s="9"/>
      <c r="JD98" s="9">
        <v>0</v>
      </c>
      <c r="JE98" s="9"/>
      <c r="JF98" s="9">
        <v>0</v>
      </c>
      <c r="JG98" s="9"/>
      <c r="JH98" s="9">
        <v>0</v>
      </c>
      <c r="JI98" s="9"/>
      <c r="JJ98" s="9">
        <v>0</v>
      </c>
      <c r="JK98" s="9"/>
      <c r="JL98" s="9">
        <v>-850</v>
      </c>
      <c r="JM98" s="9"/>
      <c r="JN98" s="31">
        <f t="shared" si="142"/>
        <v>-1566.85</v>
      </c>
      <c r="JO98" s="9">
        <v>0</v>
      </c>
      <c r="JP98" s="9"/>
      <c r="JQ98" s="9">
        <f t="shared" si="155"/>
        <v>0</v>
      </c>
      <c r="JR98" s="9"/>
      <c r="JS98" s="9">
        <f t="shared" si="156"/>
        <v>0</v>
      </c>
      <c r="JT98" s="9"/>
      <c r="JU98" s="9">
        <f t="shared" si="157"/>
        <v>-850</v>
      </c>
      <c r="JV98" s="9"/>
      <c r="JW98" s="72">
        <f t="shared" si="139"/>
        <v>-850</v>
      </c>
      <c r="JX98" s="9"/>
      <c r="JY98" s="9">
        <f t="shared" si="158"/>
        <v>0</v>
      </c>
      <c r="JZ98" s="19"/>
      <c r="KA98" s="9">
        <f t="shared" si="159"/>
        <v>0</v>
      </c>
      <c r="KB98" s="8"/>
      <c r="KC98" s="9">
        <f t="shared" si="160"/>
        <v>-9410.4599999999991</v>
      </c>
      <c r="KD98" s="9"/>
      <c r="KE98" s="9">
        <f t="shared" si="161"/>
        <v>0</v>
      </c>
      <c r="KF98" s="9"/>
      <c r="KG98" s="9">
        <f t="shared" si="162"/>
        <v>-29796.3</v>
      </c>
      <c r="KH98" s="9"/>
      <c r="KI98" s="9">
        <f t="shared" si="163"/>
        <v>0</v>
      </c>
      <c r="KJ98" s="9"/>
      <c r="KK98" s="9">
        <f t="shared" si="164"/>
        <v>0</v>
      </c>
      <c r="KL98" s="9"/>
      <c r="KM98" s="9">
        <f t="shared" si="165"/>
        <v>0</v>
      </c>
      <c r="KN98" s="9">
        <f t="shared" si="166"/>
        <v>0</v>
      </c>
      <c r="KO98" s="9">
        <f t="shared" si="167"/>
        <v>0</v>
      </c>
      <c r="KP98" s="9"/>
      <c r="KQ98" s="31">
        <f t="shared" si="170"/>
        <v>-40056.759999999995</v>
      </c>
      <c r="KR98" s="9"/>
      <c r="KS98" s="31">
        <v>-11776.82</v>
      </c>
      <c r="KT98" s="23"/>
      <c r="KU98" s="23"/>
      <c r="KV98" s="14"/>
    </row>
    <row r="99" spans="1:308" x14ac:dyDescent="0.2">
      <c r="C99" s="14"/>
      <c r="E99" s="19"/>
      <c r="F99" s="10">
        <f>ROUND(F38+F46+F56+F63+F73+F83+F90,2)</f>
        <v>0</v>
      </c>
      <c r="G99" s="19"/>
      <c r="H99" s="10">
        <f>ROUND(H38+H46+H56+H63+H73+H83+H90,2)</f>
        <v>0</v>
      </c>
      <c r="I99" s="19"/>
      <c r="J99" s="10">
        <f>ROUND(J38+J46+J56+J63+J73+J83+J90,2)</f>
        <v>-393875.34</v>
      </c>
      <c r="K99" s="9"/>
      <c r="L99" s="10">
        <f>ROUND(L38+L46+L56+L63+L73+L83+L90,2)</f>
        <v>-253986.28</v>
      </c>
      <c r="M99" s="9"/>
      <c r="N99" s="10">
        <f>ROUND(N38+N46+N56+N63+N73+N83+N90,2)</f>
        <v>0</v>
      </c>
      <c r="O99" s="9"/>
      <c r="P99" s="10">
        <f>ROUND(P38+P46+P56+P63+P73+P83+P90,2)</f>
        <v>0</v>
      </c>
      <c r="Q99" s="9"/>
      <c r="R99" s="10">
        <f>ROUND(R38+R46+R56+R63+R73+R83+R90,2)</f>
        <v>0</v>
      </c>
      <c r="S99" s="9"/>
      <c r="T99" s="10">
        <f>ROUND(T38+T46+T56+T63+T73+T83+T90,2)</f>
        <v>-16368.79</v>
      </c>
      <c r="U99" s="9"/>
      <c r="V99" s="10">
        <f>ROUND(V38+V46+V56+V63+V73+V83+V90,2)</f>
        <v>0</v>
      </c>
      <c r="W99" s="9"/>
      <c r="X99" s="10">
        <f>ROUND(X38+X46+X56+X63+X73+X83+X90,2)</f>
        <v>0</v>
      </c>
      <c r="Y99" s="10">
        <f>ROUND(Y38+Y46+Y56+Y63+Y73+Y83+Y90,2)</f>
        <v>-664230.41</v>
      </c>
      <c r="Z99" s="10">
        <f>ROUND(Z38+Z46+Z56+Z63+Z73+Z83+Z90,2)</f>
        <v>-100000</v>
      </c>
      <c r="AA99" s="19"/>
      <c r="AB99" s="10">
        <f>ROUND(AB38+AB46+AB56+AB63+AB73+AB83+AB90,2)</f>
        <v>0</v>
      </c>
      <c r="AC99" s="19"/>
      <c r="AD99" s="10">
        <f>ROUND(AD38+AD46+AD56+AD63+AD73+AD83+AD90,2)</f>
        <v>-378562.83</v>
      </c>
      <c r="AE99" s="9"/>
      <c r="AF99" s="10">
        <f>ROUND(AF38+AF46+AF56+AF63+AF73+AF83+AF90,2)</f>
        <v>0</v>
      </c>
      <c r="AG99" s="9"/>
      <c r="AH99" s="10">
        <f>ROUND(AH38+AH46+AH56+AH63+AH73+AH83+AH90,2)</f>
        <v>-318796.59999999998</v>
      </c>
      <c r="AI99" s="9"/>
      <c r="AJ99" s="10">
        <f>ROUND(AJ38+AJ46+AJ56+AJ63+AJ73+AJ83+AJ90,2)</f>
        <v>0</v>
      </c>
      <c r="AK99" s="9"/>
      <c r="AL99" s="10">
        <f>ROUND(AL38+AL46+AL56+AL63+AL73+AL83+AL90,2)</f>
        <v>0</v>
      </c>
      <c r="AM99" s="9"/>
      <c r="AN99" s="10">
        <f>ROUND(AN38+AN46+AN56+AN63+AN73+AN83+AN90,2)</f>
        <v>0</v>
      </c>
      <c r="AO99" s="9"/>
      <c r="AP99" s="10">
        <f>ROUND(AP38+AP46+AP56+AP63+AP73+AP83+AP90,2)</f>
        <v>-18928.79</v>
      </c>
      <c r="AQ99" s="9"/>
      <c r="AR99" s="10">
        <f>ROUND(AR38+AR46+AR56+AR63+AR73+AR83+AR90,2)</f>
        <v>0</v>
      </c>
      <c r="AS99" s="9"/>
      <c r="AT99" s="10">
        <f>ROUND(AT38+AT46+AT56+AT63+AT73+AT83+AT90,2)</f>
        <v>0</v>
      </c>
      <c r="AU99" s="9"/>
      <c r="AV99" s="10">
        <f>ROUND(AV38+AV46+AV56+AV63+AV73+AV83+AV90,2)</f>
        <v>-816288.22</v>
      </c>
      <c r="AW99" s="10">
        <f>ROUND(AW38+AW46+AW56+AW63+AW73+AW83+AW90,2)</f>
        <v>-7800</v>
      </c>
      <c r="AX99" s="19"/>
      <c r="AY99" s="10">
        <f>ROUND(AY38+AY46+AY56+AY63+AY73+AY83+AY90,2)</f>
        <v>0</v>
      </c>
      <c r="AZ99" s="9"/>
      <c r="BA99" s="10">
        <f>ROUND(BA38+BA46+BA56+BA63+BA73+BA83+BA90,2)</f>
        <v>-623097.32999999996</v>
      </c>
      <c r="BB99" s="9"/>
      <c r="BC99" s="10">
        <f>ROUND(BC38+BC46+BC56+BC63+BC73+BC83+BC90,2)</f>
        <v>-2209578.48</v>
      </c>
      <c r="BD99" s="9"/>
      <c r="BE99" s="10">
        <f>ROUND(BE38+BE46+BE56+BE63+BE73+BE83+BE90,2)</f>
        <v>0</v>
      </c>
      <c r="BF99" s="9"/>
      <c r="BG99" s="10">
        <f>ROUND(BG38+BG46+BG56+BG63+BG73+BG83+BG90,2)</f>
        <v>0</v>
      </c>
      <c r="BH99" s="9"/>
      <c r="BI99" s="10">
        <f>ROUND(BI38+BI46+BI56+BI63+BI73+BI83+BI90,2)</f>
        <v>0</v>
      </c>
      <c r="BJ99" s="9"/>
      <c r="BK99" s="10">
        <f>ROUND(BK38+BK46+BK56+BK63+BK73+BK83+BK90,2)</f>
        <v>-112724.13</v>
      </c>
      <c r="BL99" s="9"/>
      <c r="BM99" s="10">
        <f>ROUND(BM38+BM46+BM56+BM63+BM73+BM83+BM90,2)</f>
        <v>0</v>
      </c>
      <c r="BN99" s="9"/>
      <c r="BO99" s="10">
        <f>ROUND(BO38+BO46+BO56+BO63+BO73+BO83+BO90,2)</f>
        <v>-69567.72</v>
      </c>
      <c r="BP99" s="19"/>
      <c r="BQ99" s="10">
        <f>ROUND(BQ38+BQ46+BQ56+BQ63+BQ73+BQ83+BQ90,2)</f>
        <v>-3022767.66</v>
      </c>
      <c r="BR99" s="10">
        <f>ROUND(BR38+BR46+BR56+BR63+BR73+BR83+BR90,2)</f>
        <v>-20910</v>
      </c>
      <c r="BS99" s="19"/>
      <c r="BT99" s="10">
        <f>ROUND(BT38+BT46+BT56+BT63+BT73+BT83+BT90,2)</f>
        <v>0</v>
      </c>
      <c r="BU99" s="9"/>
      <c r="BV99" s="10">
        <f>ROUND(BV38+BV46+BV56+BV63+BV73+BV83+BV90,2)</f>
        <v>-551767.19999999995</v>
      </c>
      <c r="BW99" s="9"/>
      <c r="BX99" s="10">
        <f>ROUND(BX38+BX46+BX56+BX63+BX73+BX83+BX90,2)</f>
        <v>-170488.83</v>
      </c>
      <c r="BY99" s="9"/>
      <c r="BZ99" s="10">
        <f>ROUND(BZ38+BZ46+BZ56+BZ63+BZ73+BZ83+BZ90,2)</f>
        <v>-18769</v>
      </c>
      <c r="CA99" s="9"/>
      <c r="CB99" s="10">
        <f>ROUND(CB38+CB46+CB56+CB63+CB73+CB83+CB90,2)</f>
        <v>0</v>
      </c>
      <c r="CC99" s="9"/>
      <c r="CD99" s="10">
        <f>ROUND(CD38+CD46+CD56+CD63+CD73+CD83+CD90,2)</f>
        <v>0</v>
      </c>
      <c r="CE99" s="9"/>
      <c r="CF99" s="10">
        <f>ROUND(CF38+CF46+CF56+CF63+CF73+CF83+CF90,2)</f>
        <v>0</v>
      </c>
      <c r="CG99" s="9"/>
      <c r="CH99" s="10">
        <f>ROUND(CH38+CH46+CH56+CH63+CH73+CH83+CH90,2)</f>
        <v>0</v>
      </c>
      <c r="CI99" s="9"/>
      <c r="CJ99" s="10">
        <f>ROUND(CJ38+CJ46+CJ56+CJ63+CJ73+CJ83+CJ90,2)</f>
        <v>0</v>
      </c>
      <c r="CK99" s="19"/>
      <c r="CL99" s="10">
        <f>ROUND(CL38+CL46+CL56+CL63+CL73+CL83+CL90,2)</f>
        <v>-761935.03</v>
      </c>
      <c r="CM99" s="10">
        <f>ROUND(CM38+CM46+CM56+CM63+CM73+CM83+CM90,2)</f>
        <v>-2024.05</v>
      </c>
      <c r="CN99" s="19"/>
      <c r="CO99" s="10">
        <f>ROUND(CO38+CO46+CO56+CO63+CO73+CO83+CO90,2)</f>
        <v>0</v>
      </c>
      <c r="CP99" s="9"/>
      <c r="CQ99" s="10">
        <f>ROUND(CQ38+CQ46+CQ56+CQ63+CQ73+CQ83+CQ90,2)</f>
        <v>-614841.04</v>
      </c>
      <c r="CR99" s="9"/>
      <c r="CS99" s="10">
        <f>ROUND(CS38+CS46+CS56+CS63+CS73+CS83+CS90,2)</f>
        <v>5908.77</v>
      </c>
      <c r="CT99" s="9"/>
      <c r="CU99" s="10">
        <f>ROUND(CU38+CU46+CU56+CU63+CU73+CU83+CU90,2)</f>
        <v>-180203.62</v>
      </c>
      <c r="CV99" s="9"/>
      <c r="CW99" s="10">
        <f>ROUND(CW38+CW46+CW56+CW63+CW73+CW83+CW90,2)</f>
        <v>-131714.21</v>
      </c>
      <c r="CX99" s="9"/>
      <c r="CY99" s="10">
        <f>ROUND(CY38+CY46+CY56+CY63+CY73+CY83+CY90,2)</f>
        <v>0</v>
      </c>
      <c r="CZ99" s="9"/>
      <c r="DA99" s="10">
        <f>ROUND(DA38+DA46+DA56+DA63+DA73+DA83+DA90,2)</f>
        <v>0</v>
      </c>
      <c r="DB99" s="9"/>
      <c r="DC99" s="10">
        <f>ROUND(DC38+DC46+DC56+DC63+DC73+DC83+DC90,2)</f>
        <v>-22415.87</v>
      </c>
      <c r="DD99" s="9"/>
      <c r="DE99" s="10">
        <f>ROUND(DE38+DE46+DE56+DE63+DE73+DE83+DE90,2)</f>
        <v>-67711.070000000007</v>
      </c>
      <c r="DF99" s="19"/>
      <c r="DG99" s="10">
        <f>ROUND(DG38+DG46+DG56+DG63+DG73+DG83+DG90,2)</f>
        <v>-1013001.09</v>
      </c>
      <c r="DH99" s="10">
        <f>ROUND(DH38+DH46+DH56+DH63+DH73+DH83+DH90,2)</f>
        <v>-3879.9</v>
      </c>
      <c r="DI99" s="19"/>
      <c r="DJ99" s="10">
        <f>ROUND(DJ38+DJ46+DJ56+DJ63+DJ73+DJ83+DJ90,2)</f>
        <v>0</v>
      </c>
      <c r="DK99" s="9"/>
      <c r="DL99" s="10">
        <f>ROUND(DL38+DL46+DL56+DL63+DL73+DL83+DL90,2)</f>
        <v>-1043471.18</v>
      </c>
      <c r="DM99" s="9"/>
      <c r="DN99" s="10">
        <f>ROUND(DN38+DN46+DN56+DN63+DN73+DN83+DN90,2)</f>
        <v>-17194.72</v>
      </c>
      <c r="DO99" s="9"/>
      <c r="DP99" s="10">
        <f>ROUND(DP38+DP46+DP56+DP63+DP73+DP83+DP90,2)</f>
        <v>-92306.41</v>
      </c>
      <c r="DQ99" s="9"/>
      <c r="DR99" s="10">
        <f>ROUND(DR38+DR46+DR56+DR63+DR73+DR83+DR90,2)</f>
        <v>-262135.53</v>
      </c>
      <c r="DS99" s="9"/>
      <c r="DT99" s="10">
        <f>ROUND(DT38+DT46+DT56+DT63+DT73+DT83+DT90,2)</f>
        <v>0</v>
      </c>
      <c r="DU99" s="9"/>
      <c r="DV99" s="10">
        <f>ROUND(DV38+DV46+DV56+DV63+DV73+DV83+DV90,2)</f>
        <v>0</v>
      </c>
      <c r="DW99" s="9"/>
      <c r="DX99" s="10">
        <f>ROUND(DX38+DX46+DX56+DX63+DX73+DX83+DX90,2)</f>
        <v>-1100</v>
      </c>
      <c r="DY99" s="19"/>
      <c r="DZ99" s="10">
        <f>ROUND(DZ38+DZ46+DZ56+DZ63+DZ73+DZ83+DZ90,2)</f>
        <v>0</v>
      </c>
      <c r="EA99" s="10"/>
      <c r="EB99" s="10">
        <f>ROUND(EB38+EB46+EB56+EB63+EB73+EB83+EB90,2)</f>
        <v>-67707.72</v>
      </c>
      <c r="EC99" s="10"/>
      <c r="ED99" s="10">
        <f>ROUND(ED38+ED46+ED56+ED63+ED73+ED83+ED90,2)</f>
        <v>-1487795.46</v>
      </c>
      <c r="EE99" s="10">
        <f>ROUND(EE38+EE46+EE56+EE63+EE73+EE83+EE90,2)</f>
        <v>0</v>
      </c>
      <c r="EF99" s="19"/>
      <c r="EG99" s="10">
        <f>ROUND(EG38+EG46+EG56+EG63+EG73+EG83+EG90,2)</f>
        <v>0</v>
      </c>
      <c r="EH99" s="9"/>
      <c r="EI99" s="10">
        <f>ROUND(EI38+EI46+EI56+EI63+EI73+EI83+EI90,2)</f>
        <v>-1290010.27</v>
      </c>
      <c r="EJ99" s="9"/>
      <c r="EK99" s="10">
        <f>ROUND(EK38+EK46+EK56+EK63+EK73+EK83+EK90,2)</f>
        <v>0</v>
      </c>
      <c r="EL99" s="9"/>
      <c r="EM99" s="10">
        <f>ROUND(EM38+EM46+EM56+EM63+EM73+EM83+EM90,2)</f>
        <v>-108641.94</v>
      </c>
      <c r="EN99" s="9"/>
      <c r="EO99" s="10">
        <f>ROUND(EO38+EO46+EO56+EO63+EO73+EO83+EO90,2)</f>
        <v>-256000</v>
      </c>
      <c r="EP99" s="9"/>
      <c r="EQ99" s="10">
        <f>ROUND(EQ38+EQ46+EQ56+EQ63+EQ73+EQ83+EQ90,2)</f>
        <v>0</v>
      </c>
      <c r="ER99" s="9"/>
      <c r="ES99" s="10">
        <f>ROUND(ES38+ES46+ES56+ES63+ES73+ES83+ES90,2)</f>
        <v>0</v>
      </c>
      <c r="ET99" s="9"/>
      <c r="EU99" s="10">
        <f>ROUND(EU38+EU46+EU56+EU63+EU73+EU83+EU90,2)</f>
        <v>-19668.79</v>
      </c>
      <c r="EV99" s="9"/>
      <c r="EW99" s="10">
        <f>ROUND(EW38+EW46+EW56+EW63+EW73+EW83+EW90,2)</f>
        <v>0</v>
      </c>
      <c r="EX99" s="9"/>
      <c r="EY99" s="10">
        <f>ROUND(EY38+EY46+EY56+EY63+EY73+EY83+EY90,2)</f>
        <v>0</v>
      </c>
      <c r="EZ99" s="10">
        <f>ROUND(EZ38+EZ46+EZ56+EZ63+EZ73+EZ83+EZ90,2)</f>
        <v>-1674321</v>
      </c>
      <c r="FA99" s="10">
        <f>ROUND(FA38+FA46+FA56+FA63+FA73+FA83+FA90,2)</f>
        <v>-10539</v>
      </c>
      <c r="FB99" s="19"/>
      <c r="FC99" s="10">
        <f>ROUND(FC38+FC46+FC56+FC63+FC73+FC83+FC90,2)</f>
        <v>0</v>
      </c>
      <c r="FD99" s="19"/>
      <c r="FE99" s="10">
        <f>ROUND(FE38+FE46+FE56+FE63+FE73+FE83+FE90,2)</f>
        <v>-690247.59</v>
      </c>
      <c r="FF99" s="9"/>
      <c r="FG99" s="10">
        <f>ROUND(FG38+FG46+FG56+FG63+FG73+FG83+FG90,2)</f>
        <v>0</v>
      </c>
      <c r="FH99" s="9"/>
      <c r="FI99" s="10">
        <f>ROUND(FI38+FI46+FI56+FI63+FI73+FI83+FI90,2)</f>
        <v>-327291.64</v>
      </c>
      <c r="FJ99" s="9"/>
      <c r="FK99" s="10">
        <f>ROUND(FK38+FK46+FK56+FK63+FK73+FK83+FK90,2)</f>
        <v>-50300</v>
      </c>
      <c r="FL99" s="9"/>
      <c r="FM99" s="10">
        <f>ROUND(FM38+FM46+FM56+FM63+FM73+FM83+FM90,2)</f>
        <v>-6000</v>
      </c>
      <c r="FN99" s="9"/>
      <c r="FO99" s="10">
        <f>ROUND(FO38+FO46+FO56+FO63+FO73+FO83+FO90,2)</f>
        <v>0</v>
      </c>
      <c r="FP99" s="9"/>
      <c r="FQ99" s="10">
        <f>ROUND(FQ38+FQ46+FQ56+FQ63+FQ73+FQ83+FQ90,2)</f>
        <v>-85771.04</v>
      </c>
      <c r="FR99" s="9"/>
      <c r="FS99" s="10">
        <f>ROUND(FS38+FS46+FS56+FS63+FS73+FS83+FS90,2)</f>
        <v>-9761.08</v>
      </c>
      <c r="FT99" s="9"/>
      <c r="FU99" s="10">
        <f>ROUND(FU38+FU46+FU56+FU63+FU73+FU83+FU90,2)</f>
        <v>0</v>
      </c>
      <c r="FV99" s="10">
        <f>ROUND(FV38+FV46+FV56+FV63+FV73+FV83+FV90,2)</f>
        <v>-1179910.3500000001</v>
      </c>
      <c r="FW99" s="10">
        <f>ROUND(FW38+FW46+FW56+FW63+FW73+FW83+FW90,2)</f>
        <v>0</v>
      </c>
      <c r="FX99" s="19"/>
      <c r="FY99" s="10">
        <f>ROUND(FY38+FY46+FY56+FY63+FY73+FY83+FY90,2)</f>
        <v>0</v>
      </c>
      <c r="FZ99" s="9"/>
      <c r="GA99" s="34">
        <f>ROUND(GA38+GA46+GA56+GA63+GA73+GA83+GA90,2)</f>
        <v>-899696.14</v>
      </c>
      <c r="GB99" s="9"/>
      <c r="GC99" s="10">
        <f>ROUND(GC38+GC46+GC56+GC63+GC73+GC83+GC90,2)</f>
        <v>0</v>
      </c>
      <c r="GD99" s="9"/>
      <c r="GE99" s="10">
        <f>ROUND(GE38+GE46+GE56+GE63+GE73+GE83+GE90,2)</f>
        <v>-393635.49</v>
      </c>
      <c r="GF99" s="9"/>
      <c r="GG99" s="10">
        <f>ROUND(GG38+GG46+GG56+GG63+GG73+GG83+GG90,2)</f>
        <v>-149500</v>
      </c>
      <c r="GH99" s="9"/>
      <c r="GI99" s="10">
        <f>ROUND(GI38+GI46+GI56+GI63+GI73+GI83+GI90,2)</f>
        <v>-6000</v>
      </c>
      <c r="GJ99" s="9"/>
      <c r="GK99" s="10">
        <f>ROUND(GK38+GK46+GK56+GK63+GK73+GK83+GK90,2)</f>
        <v>-9700</v>
      </c>
      <c r="GL99" s="9"/>
      <c r="GM99" s="10">
        <f>ROUND(GM38+GM46+GM56+GM63+GM73+GM83+GM90,2)</f>
        <v>-77029.990000000005</v>
      </c>
      <c r="GN99" s="9"/>
      <c r="GO99" s="10">
        <f>ROUND(GO38+GO46+GO56+GO63+GO73+GO83+GO90,2)</f>
        <v>-1875.66</v>
      </c>
      <c r="GP99" s="9"/>
      <c r="GQ99" s="10">
        <f>ROUND(GQ38+GQ46+GQ56+GQ63+GQ73+GQ83+GQ90,2)</f>
        <v>-4500</v>
      </c>
      <c r="GR99" s="19"/>
      <c r="GS99" s="10">
        <f>ROUND(GS38+GS46+GS56+GS63+GS73+GS83+GS90,2)</f>
        <v>-1541937.28</v>
      </c>
      <c r="GT99" s="10">
        <f>ROUND(GT38+GT46+GT56+GT63+GT73+GT83+GT90,2)</f>
        <v>0</v>
      </c>
      <c r="GU99" s="19"/>
      <c r="GV99" s="10">
        <f>ROUND(GV38+GV46+GV56+GV63+GV73+GV83+GV90,2)</f>
        <v>0</v>
      </c>
      <c r="GW99" s="19"/>
      <c r="GX99" s="10">
        <f>ROUND(GX38+GX46+GX56+GX63+GX73+GX83+GX90,2)</f>
        <v>-881272.13</v>
      </c>
      <c r="GY99" s="9"/>
      <c r="GZ99" s="10">
        <f>ROUND(GZ38+GZ46+GZ56+GZ63+GZ73+GZ83+GZ90,2)</f>
        <v>0</v>
      </c>
      <c r="HA99" s="9"/>
      <c r="HB99" s="10">
        <f>ROUND(HB38+HB46+HB56+HB63+HB73+HB83+HB90,2)</f>
        <v>-550017.80000000005</v>
      </c>
      <c r="HC99" s="9"/>
      <c r="HD99" s="10">
        <f>ROUND(HD38+HD46+HD56+HD63+HD73+HD83+HD90,2)</f>
        <v>-241549.74</v>
      </c>
      <c r="HE99" s="9"/>
      <c r="HF99" s="10">
        <f>ROUND(HF38+HF46+HF56+HF63+HF73+HF83+HF90,2)</f>
        <v>-5000</v>
      </c>
      <c r="HG99" s="9"/>
      <c r="HH99" s="10">
        <f>ROUND(HH38+HH46+HH56+HH63+HH73+HH83+HH90,2)</f>
        <v>-56570</v>
      </c>
      <c r="HI99" s="9"/>
      <c r="HJ99" s="10">
        <f>ROUND(HJ38+HJ46+HJ56+HJ63+HJ73+HJ83+HJ90,2)</f>
        <v>3245.63</v>
      </c>
      <c r="HK99" s="9"/>
      <c r="HL99" s="10">
        <f>ROUND(HL38+HL46+HL56+HL63+HL73+HL83+HL90,2)</f>
        <v>0</v>
      </c>
      <c r="HM99" s="9"/>
      <c r="HN99" s="10">
        <f>ROUND(HN38+HN46+HN56+HN63+HN73+HN83+HN90,2)</f>
        <v>0</v>
      </c>
      <c r="HO99" s="19"/>
      <c r="HP99" s="10">
        <f>ROUND(HP38+HP46+HP56+HP63+HP73+HP83+HP90,2)</f>
        <v>-1731164.04</v>
      </c>
      <c r="HQ99" s="10">
        <f>ROUND(HQ38+HQ46+HQ56+HQ63+HQ73+HQ83+HQ90,2)</f>
        <v>0</v>
      </c>
      <c r="HR99" s="19"/>
      <c r="HS99" s="10">
        <f>ROUND(HS38+HS46+HS56+HS63+HS73+HS83+HS90,2)</f>
        <v>0</v>
      </c>
      <c r="HT99" s="19"/>
      <c r="HU99" s="10">
        <f>ROUND(HU38+HU46+HU56+HU63+HU73+HU83+HU90,2)</f>
        <v>-965876.35</v>
      </c>
      <c r="HV99" s="9"/>
      <c r="HW99" s="10">
        <f>ROUND(HW38+HW46+HW56+HW63+HW73+HW83+HW90,2)</f>
        <v>0</v>
      </c>
      <c r="HX99" s="9"/>
      <c r="HY99" s="10">
        <f>ROUND(HY38+HY46+HY56+HY63+HY73+HY83+HY90,2)</f>
        <v>0</v>
      </c>
      <c r="HZ99" s="9"/>
      <c r="IA99" s="10">
        <f>ROUND(IA38+IA46+IA56+IA63+IA73+IA83+IA90,2)</f>
        <v>-427124.96</v>
      </c>
      <c r="IB99" s="9"/>
      <c r="IC99" s="10">
        <f>ROUND(IC38+IC46+IC56+IC63+IC73+IC83+IC90,2)</f>
        <v>-75500</v>
      </c>
      <c r="ID99" s="9"/>
      <c r="IE99" s="10">
        <f>ROUND(IE38+IE46+IE56+IE63+IE73+IE83+IE90,2)</f>
        <v>0</v>
      </c>
      <c r="IF99" s="9"/>
      <c r="IG99" s="10">
        <f>ROUND(IG38+IG46+IG56+IG63+IG73+IG83+IG90,2)</f>
        <v>-25490.09</v>
      </c>
      <c r="IH99" s="9"/>
      <c r="II99" s="10">
        <f>ROUND(II38+II46+II56+II63+II73+II83+II90,2)</f>
        <v>0</v>
      </c>
      <c r="IJ99" s="9"/>
      <c r="IK99" s="10">
        <f>ROUND(IK38+IK46+IK56+IK63+IK73+IK83+IK90,2)</f>
        <v>0</v>
      </c>
      <c r="IL99" s="9"/>
      <c r="IM99" s="10">
        <f>ROUND(IM38+IM46+IM56+IM63+IM73+IM83+IM90,2)</f>
        <v>-20746.63</v>
      </c>
      <c r="IN99" s="9"/>
      <c r="IO99" s="10">
        <f>ROUND(IO38+IO46+IO56+IO63+IO73+IO83+IO90,2)</f>
        <v>-1514738.03</v>
      </c>
      <c r="IP99" s="10">
        <f>ROUND(IP38+IP46+IP56+IP63+IP73+IP83+IP90,2)</f>
        <v>0</v>
      </c>
      <c r="IQ99" s="19"/>
      <c r="IR99" s="10">
        <f>ROUND(IR38+IR46+IR56+IR63+IR73+IR83+IR90,2)</f>
        <v>0</v>
      </c>
      <c r="IS99" s="19"/>
      <c r="IT99" s="10">
        <f>ROUND(IT38+IT46+IT56+IT63+IT73+IT83+IT90,2)</f>
        <v>-977755.02</v>
      </c>
      <c r="IU99" s="9"/>
      <c r="IV99" s="10">
        <f>ROUND(IV38+IV46+IV56+IV63+IV73+IV83+IV90,2)</f>
        <v>0</v>
      </c>
      <c r="IW99" s="9"/>
      <c r="IX99" s="10">
        <f>ROUND(IX38+IX46+IX56+IX63+IX73+IX83+IX90,2)</f>
        <v>0</v>
      </c>
      <c r="IY99" s="9"/>
      <c r="IZ99" s="10">
        <f>ROUND(IZ38+IZ46+IZ56+IZ63+IZ73+IZ83+IZ90,2)</f>
        <v>-803805.71</v>
      </c>
      <c r="JA99" s="9"/>
      <c r="JB99" s="10">
        <f>ROUND(JB38+JB46+JB56+JB63+JB73+JB83+JB90,2)</f>
        <v>-81300</v>
      </c>
      <c r="JC99" s="9"/>
      <c r="JD99" s="10">
        <f>ROUND(JD38+JD46+JD56+JD63+JD73+JD83+JD90,2)</f>
        <v>-27291.08</v>
      </c>
      <c r="JE99" s="9"/>
      <c r="JF99" s="10">
        <f>ROUND(JF38+JF46+JF56+JF63+JF73+JF83+JF90,2)</f>
        <v>-84450</v>
      </c>
      <c r="JG99" s="9"/>
      <c r="JH99" s="10">
        <f>ROUND(JH38+JH46+JH56+JH63+JH73+JH83+JH90,2)</f>
        <v>0</v>
      </c>
      <c r="JI99" s="9"/>
      <c r="JJ99" s="10">
        <f>ROUND(JJ38+JJ46+JJ56+JJ63+JJ73+JJ83+JJ90,2)</f>
        <v>0</v>
      </c>
      <c r="JK99" s="9"/>
      <c r="JL99" s="10">
        <f>ROUND(JL38+JL46+JL56+JL63+JL73+JL83+JL90,2)</f>
        <v>-30311.42</v>
      </c>
      <c r="JM99" s="10"/>
      <c r="JN99" s="10">
        <f>ROUND(JN38+JN46+JN56+JN63+JN73+JN83+JN90,2)</f>
        <v>-2004913.23</v>
      </c>
      <c r="JO99" s="10">
        <f>ROUND(JO38+JO46+JO56+JO63+JO73+JO83+JO90,2)</f>
        <v>-966673</v>
      </c>
      <c r="JP99" s="9"/>
      <c r="JQ99" s="10">
        <f>ROUND(JQ38+JQ46+JQ56+JQ63+JQ73+JQ83+JQ90,2)</f>
        <v>0</v>
      </c>
      <c r="JR99" s="9"/>
      <c r="JS99" s="10">
        <f>ROUND(JS38+JS46+JS56+JS63+JS73+JS83+JS90,2)</f>
        <v>-1247999.48</v>
      </c>
      <c r="JT99" s="9"/>
      <c r="JU99" s="10">
        <f>ROUND(JU38+JU46+JU56+JU63+JU73+JU83+JU90,2)</f>
        <v>-260544.56</v>
      </c>
      <c r="JV99" s="9"/>
      <c r="JW99" s="84">
        <f t="shared" si="139"/>
        <v>-2475217.04</v>
      </c>
      <c r="JX99" s="9"/>
      <c r="JY99" s="10">
        <f>ROUND(JY38+JY46+JY56+JY63+JY73+JY83+JY90,2)</f>
        <v>-145152.95000000001</v>
      </c>
      <c r="JZ99" s="19"/>
      <c r="KA99" s="10">
        <f>ROUND(KA38+KA46+KA56+KA63+KA73+KA83+KA90,2)</f>
        <v>0</v>
      </c>
      <c r="KB99" s="19"/>
      <c r="KC99" s="10">
        <f>ROUND(KC38+KC46+KC56+KC63+KC73+KC83+KC90,2)</f>
        <v>-8343799.4199999999</v>
      </c>
      <c r="KD99" s="9"/>
      <c r="KE99" s="10">
        <f>ROUND(KE38+KE46+KE56+KE63+KE73+KE83+KE90,2)</f>
        <v>-2964136.14</v>
      </c>
      <c r="KF99" s="9"/>
      <c r="KG99" s="10">
        <f>ROUND(KG38+KG46+KG56+KG63+KG73+KG83+KG90,2)</f>
        <v>-2901796.57</v>
      </c>
      <c r="KH99" s="9"/>
      <c r="KI99" s="10">
        <f>ROUND(KI38+KI46+KI56+KI63+KI73+KI83+KI90,2)</f>
        <v>-44291.08</v>
      </c>
      <c r="KJ99" s="9"/>
      <c r="KK99" s="10">
        <f>ROUND(KK38+KK46+KK56+KK63+KK73+KK83+KK90,2)</f>
        <v>-176210.09</v>
      </c>
      <c r="KL99" s="9"/>
      <c r="KM99" s="10">
        <f>ROUND(KM38+KM46+KM56+KM63+KM73+KM83+KM90,2)</f>
        <v>-328345.90000000002</v>
      </c>
      <c r="KN99" s="9"/>
      <c r="KO99" s="10">
        <f>ROUND(KO38+KO46+KO56+KO63+KO73+KO83+KO90,2)</f>
        <v>-34052.61</v>
      </c>
      <c r="KP99" s="9"/>
      <c r="KQ99" s="10">
        <f>ROUND(KQ38+KQ46+KQ56+KQ63+KQ73+KQ83+KQ90,2)</f>
        <v>-17413001.800000001</v>
      </c>
      <c r="KR99" s="10"/>
      <c r="KS99" s="10">
        <v>-13574602.18</v>
      </c>
      <c r="KT99" s="23"/>
      <c r="KU99" s="23"/>
      <c r="KV99" s="14"/>
    </row>
    <row r="100" spans="1:308" x14ac:dyDescent="0.2">
      <c r="B100" s="12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  <c r="IW100" s="19"/>
      <c r="IX100" s="19"/>
      <c r="IY100" s="19"/>
      <c r="IZ100" s="19"/>
      <c r="JA100" s="19"/>
      <c r="JB100" s="19"/>
      <c r="JC100" s="19"/>
      <c r="JD100" s="19"/>
      <c r="JE100" s="19"/>
      <c r="JF100" s="19"/>
      <c r="JG100" s="19"/>
      <c r="JH100" s="19"/>
      <c r="JI100" s="19"/>
      <c r="JJ100" s="19"/>
      <c r="JK100" s="19"/>
      <c r="JL100" s="19"/>
      <c r="JM100" s="19"/>
      <c r="JN100" s="19"/>
      <c r="JO100" s="19"/>
      <c r="JP100" s="19"/>
      <c r="JQ100" s="19"/>
      <c r="JR100" s="19"/>
      <c r="JS100" s="19"/>
      <c r="JT100" s="19"/>
      <c r="JU100" s="19"/>
      <c r="JV100" s="19"/>
      <c r="JW100" s="17">
        <f t="shared" si="139"/>
        <v>0</v>
      </c>
      <c r="JX100" s="19"/>
      <c r="JY100" s="19"/>
      <c r="JZ100" s="19"/>
      <c r="KA100" s="19"/>
      <c r="KB100" s="19"/>
      <c r="KC100" s="19"/>
      <c r="KD100" s="19"/>
      <c r="KE100" s="19"/>
      <c r="KF100" s="19"/>
      <c r="KG100" s="19"/>
      <c r="KH100" s="19"/>
      <c r="KI100" s="19"/>
      <c r="KJ100" s="19"/>
      <c r="KK100" s="19"/>
      <c r="KL100" s="19"/>
      <c r="KM100" s="19"/>
      <c r="KN100" s="19"/>
      <c r="KO100" s="19"/>
      <c r="KP100" s="19"/>
      <c r="KQ100" s="19"/>
      <c r="KR100" s="19"/>
      <c r="KS100" s="19"/>
      <c r="KT100" s="23"/>
      <c r="KU100" s="23"/>
      <c r="KV100" s="14"/>
    </row>
    <row r="101" spans="1:308" x14ac:dyDescent="0.2">
      <c r="B101" s="12" t="s">
        <v>193</v>
      </c>
      <c r="C101" s="12" t="s">
        <v>194</v>
      </c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8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8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8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8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8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8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8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8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8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8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8"/>
      <c r="IP101" s="19"/>
      <c r="IQ101" s="19"/>
      <c r="IR101" s="19"/>
      <c r="IS101" s="19"/>
      <c r="IT101" s="19"/>
      <c r="IU101" s="19"/>
      <c r="IV101" s="19"/>
      <c r="IW101" s="19"/>
      <c r="IX101" s="19"/>
      <c r="IY101" s="19"/>
      <c r="IZ101" s="19"/>
      <c r="JA101" s="19"/>
      <c r="JB101" s="19"/>
      <c r="JC101" s="19"/>
      <c r="JD101" s="19"/>
      <c r="JE101" s="19"/>
      <c r="JF101" s="19"/>
      <c r="JG101" s="19"/>
      <c r="JH101" s="19"/>
      <c r="JI101" s="19"/>
      <c r="JJ101" s="19"/>
      <c r="JK101" s="19"/>
      <c r="JL101" s="19"/>
      <c r="JM101" s="19"/>
      <c r="JN101" s="8"/>
      <c r="JO101" s="19"/>
      <c r="JP101" s="8"/>
      <c r="JQ101" s="8"/>
      <c r="JR101" s="8"/>
      <c r="JS101" s="19"/>
      <c r="JT101" s="8"/>
      <c r="JU101" s="19"/>
      <c r="JV101" s="8"/>
      <c r="JW101" s="17">
        <f t="shared" si="139"/>
        <v>0</v>
      </c>
      <c r="JX101" s="8"/>
      <c r="JY101" s="19"/>
      <c r="JZ101" s="19"/>
      <c r="KA101" s="19"/>
      <c r="KB101" s="19"/>
      <c r="KC101" s="19"/>
      <c r="KD101" s="19"/>
      <c r="KE101" s="19"/>
      <c r="KF101" s="19"/>
      <c r="KG101" s="19"/>
      <c r="KH101" s="19"/>
      <c r="KI101" s="19"/>
      <c r="KJ101" s="19"/>
      <c r="KK101" s="19"/>
      <c r="KL101" s="19"/>
      <c r="KM101" s="19"/>
      <c r="KN101" s="19"/>
      <c r="KO101" s="19"/>
      <c r="KP101" s="19"/>
      <c r="KQ101" s="8"/>
      <c r="KR101" s="19"/>
      <c r="KS101" s="8"/>
      <c r="KT101" s="23"/>
      <c r="KU101" s="23"/>
      <c r="KV101" s="14"/>
    </row>
    <row r="102" spans="1:308" x14ac:dyDescent="0.2">
      <c r="B102" s="12" t="s">
        <v>195</v>
      </c>
      <c r="C102" s="83" t="s">
        <v>196</v>
      </c>
      <c r="D102" s="22"/>
      <c r="E102" s="82"/>
      <c r="F102" s="35">
        <f>ROUND(F103+F109+F115+F121,2)</f>
        <v>0</v>
      </c>
      <c r="G102" s="82"/>
      <c r="H102" s="35">
        <f>ROUND(H103+H109+H115+H121,2)</f>
        <v>0</v>
      </c>
      <c r="I102" s="82"/>
      <c r="J102" s="35">
        <f>ROUND(J103+J109+J115+J121,2)</f>
        <v>-978628.87</v>
      </c>
      <c r="K102" s="35"/>
      <c r="L102" s="35">
        <f>ROUND(L103+L109+L115+L121,2)</f>
        <v>-203087.84</v>
      </c>
      <c r="M102" s="35"/>
      <c r="N102" s="35">
        <f>ROUND(N103+N109+N115+N121,2)</f>
        <v>0</v>
      </c>
      <c r="O102" s="82"/>
      <c r="P102" s="35">
        <f>ROUND(P103+P109+P115+P121,2)</f>
        <v>0</v>
      </c>
      <c r="Q102" s="82"/>
      <c r="R102" s="35">
        <f>ROUND(R103+R109+R115+R121,2)</f>
        <v>0</v>
      </c>
      <c r="S102" s="82"/>
      <c r="T102" s="35">
        <f>ROUND(T103+T109+T115+T121,2)</f>
        <v>0</v>
      </c>
      <c r="U102" s="82"/>
      <c r="V102" s="35">
        <f>ROUND(V103+V109+V115+V121,2)</f>
        <v>0</v>
      </c>
      <c r="W102" s="82"/>
      <c r="X102" s="35">
        <f>ROUND(X103+X109+X115+X121,2)</f>
        <v>-3000.07</v>
      </c>
      <c r="Y102" s="72">
        <f t="shared" ref="Y102:Y127" si="171">SUM(F102:X102)</f>
        <v>-1184716.78</v>
      </c>
      <c r="Z102" s="35">
        <f>ROUND(Z103+Z109+Z115+Z121,2)</f>
        <v>0</v>
      </c>
      <c r="AA102" s="82"/>
      <c r="AB102" s="35">
        <f>ROUND(AB103+AB109+AB115+AB121,2)</f>
        <v>0</v>
      </c>
      <c r="AC102" s="82"/>
      <c r="AD102" s="35">
        <f>ROUND(AD103+AD109+AD115+AD121,2)</f>
        <v>-1205956.77</v>
      </c>
      <c r="AE102" s="35"/>
      <c r="AF102" s="35">
        <f>ROUND(AF103+AF109+AF115+AF121,2)</f>
        <v>0</v>
      </c>
      <c r="AG102" s="35"/>
      <c r="AH102" s="35">
        <f>ROUND(AH103+AH109+AH115+AH121,2)</f>
        <v>-229720.4</v>
      </c>
      <c r="AI102" s="35"/>
      <c r="AJ102" s="35">
        <f>ROUND(AJ103+AJ109+AJ115+AJ121,2)</f>
        <v>0</v>
      </c>
      <c r="AK102" s="35"/>
      <c r="AL102" s="35">
        <f>ROUND(AL103+AL109+AL115+AL121,2)</f>
        <v>0</v>
      </c>
      <c r="AM102" s="82"/>
      <c r="AN102" s="35">
        <f>ROUND(AN103+AN109+AN115+AN121,2)</f>
        <v>0</v>
      </c>
      <c r="AO102" s="35"/>
      <c r="AP102" s="35">
        <f>ROUND(AP103+AP109+AP115+AP121,2)</f>
        <v>0</v>
      </c>
      <c r="AQ102" s="35"/>
      <c r="AR102" s="35">
        <f>ROUND(AR103+AR109+AR115+AR121,2)</f>
        <v>0</v>
      </c>
      <c r="AS102" s="35"/>
      <c r="AT102" s="35">
        <f>ROUND(AT103+AT109+AT115+AT121,2)</f>
        <v>-6000.14</v>
      </c>
      <c r="AU102" s="82"/>
      <c r="AV102" s="72">
        <f t="shared" ref="AV102:AV142" si="172">SUM(Z102:AU102)</f>
        <v>-1441677.3099999998</v>
      </c>
      <c r="AW102" s="35">
        <f>ROUND(AW103+AW109+AW115+AW121,2)</f>
        <v>0</v>
      </c>
      <c r="AX102" s="82"/>
      <c r="AY102" s="35">
        <f>ROUND(AY103+AY109+AY115+AY121,2)</f>
        <v>0</v>
      </c>
      <c r="AZ102" s="82"/>
      <c r="BA102" s="35">
        <f>ROUND(BA103+BA109+BA115+BA121,2)</f>
        <v>-1223739.6299999999</v>
      </c>
      <c r="BB102" s="72"/>
      <c r="BC102" s="35">
        <f>ROUND(BC103+BC109+BC115+BC121,2)</f>
        <v>-214001.67</v>
      </c>
      <c r="BD102" s="35"/>
      <c r="BE102" s="35">
        <f>ROUND(BE103+BE109+BE115+BE121,2)</f>
        <v>0</v>
      </c>
      <c r="BF102" s="72"/>
      <c r="BG102" s="35">
        <f>ROUND(BG103+BG109+BG115+BG121,2)</f>
        <v>0</v>
      </c>
      <c r="BH102" s="72"/>
      <c r="BI102" s="35">
        <f>ROUND(BI103+BI109+BI115+BI121,2)</f>
        <v>-2310</v>
      </c>
      <c r="BJ102" s="35"/>
      <c r="BK102" s="35">
        <f>ROUND(BK103+BK109+BK115+BK121,2)</f>
        <v>-21600</v>
      </c>
      <c r="BL102" s="72"/>
      <c r="BM102" s="35">
        <f>ROUND(BM103+BM109+BM115+BM121,2)</f>
        <v>0</v>
      </c>
      <c r="BN102" s="35"/>
      <c r="BO102" s="35">
        <f>ROUND(BO103+BO109+BO115+BO121,2)</f>
        <v>-3000.07</v>
      </c>
      <c r="BP102" s="30"/>
      <c r="BQ102" s="72">
        <f t="shared" ref="BQ102:BQ124" si="173">SUM(AW102:BP102)</f>
        <v>-1464651.3699999999</v>
      </c>
      <c r="BR102" s="35">
        <f>ROUND(BR103+BR109+BR115+BR121,2)</f>
        <v>0</v>
      </c>
      <c r="BS102" s="82"/>
      <c r="BT102" s="35">
        <f>ROUND(BT103+BT109+BT115+BT121,2)</f>
        <v>0</v>
      </c>
      <c r="BU102" s="35"/>
      <c r="BV102" s="35">
        <f>ROUND(BV103+BV109+BV115+BV121,2)</f>
        <v>-1374192.66</v>
      </c>
      <c r="BW102" s="82"/>
      <c r="BX102" s="35">
        <f>ROUND(BX103+BX109+BX115+BX121,2)</f>
        <v>46565.18</v>
      </c>
      <c r="BY102" s="35"/>
      <c r="BZ102" s="35">
        <f>ROUND(BZ103+BZ109+BZ115+BZ121,2)</f>
        <v>-236580.33</v>
      </c>
      <c r="CA102" s="35"/>
      <c r="CB102" s="35">
        <f>ROUND(CB103+CB109+CB115+CB121,2)</f>
        <v>0</v>
      </c>
      <c r="CC102" s="35"/>
      <c r="CD102" s="35">
        <f>ROUND(CD103+CD109+CD115+CD121,2)</f>
        <v>-2200</v>
      </c>
      <c r="CE102" s="35"/>
      <c r="CF102" s="35">
        <f>ROUND(CF103+CF109+CF115+CF121,2)</f>
        <v>0</v>
      </c>
      <c r="CG102" s="35"/>
      <c r="CH102" s="35">
        <f>ROUND(CH103+CH109+CH115+CH121,2)</f>
        <v>0</v>
      </c>
      <c r="CI102" s="35"/>
      <c r="CJ102" s="35">
        <f>ROUND(CJ103+CJ109+CJ115+CJ121,2)</f>
        <v>0</v>
      </c>
      <c r="CK102" s="30"/>
      <c r="CL102" s="72">
        <f t="shared" ref="CL102:CL142" si="174">SUM(BR102:CK102)</f>
        <v>-1566407.81</v>
      </c>
      <c r="CM102" s="35">
        <f>ROUND(CM103+CM109+CM115+CM121,2)</f>
        <v>0</v>
      </c>
      <c r="CN102" s="82"/>
      <c r="CO102" s="35">
        <f>ROUND(CO103+CO109+CO115+CO121,2)</f>
        <v>0</v>
      </c>
      <c r="CP102" s="82"/>
      <c r="CQ102" s="35">
        <f>ROUND(CQ103+CQ109+CQ115+CQ121,2)</f>
        <v>-1336811.1499999999</v>
      </c>
      <c r="CR102" s="82"/>
      <c r="CS102" s="35">
        <f>ROUND(CS103+CS109+CS115+CS121,2)</f>
        <v>522.94000000000005</v>
      </c>
      <c r="CT102" s="35"/>
      <c r="CU102" s="35">
        <f>ROUND(CU103+CU109+CU115+CU121,2)</f>
        <v>-196484.92</v>
      </c>
      <c r="CV102" s="35"/>
      <c r="CW102" s="35">
        <f>ROUND(CW103+CW109+CW115+CW121,2)</f>
        <v>0</v>
      </c>
      <c r="CX102" s="35"/>
      <c r="CY102" s="35">
        <f>ROUND(CY103+CY109+CY115+CY121,2)</f>
        <v>-2200</v>
      </c>
      <c r="CZ102" s="35"/>
      <c r="DA102" s="35">
        <f>ROUND(DA103+DA109+DA115+DA121,2)</f>
        <v>0</v>
      </c>
      <c r="DB102" s="35"/>
      <c r="DC102" s="35">
        <f>ROUND(DC103+DC109+DC115+DC121,2)</f>
        <v>0</v>
      </c>
      <c r="DD102" s="35"/>
      <c r="DE102" s="35">
        <f>ROUND(DE103+DE109+DE115+DE121,2)</f>
        <v>0</v>
      </c>
      <c r="DF102" s="30"/>
      <c r="DG102" s="72">
        <f t="shared" ref="DG102:DG142" si="175">SUM(CM102:DF102)</f>
        <v>-1534973.13</v>
      </c>
      <c r="DH102" s="35">
        <f>ROUND(DH103+DH109+DH115+DH121,2)</f>
        <v>0</v>
      </c>
      <c r="DI102" s="82"/>
      <c r="DJ102" s="35">
        <f>ROUND(DJ103+DJ109+DJ115+DJ121,2)</f>
        <v>0</v>
      </c>
      <c r="DK102" s="82"/>
      <c r="DL102" s="35">
        <f>ROUND(DL103+DL109+DL115+DL121,2)</f>
        <v>-1326393.07</v>
      </c>
      <c r="DM102" s="82"/>
      <c r="DN102" s="35">
        <f>ROUND(DN103+DN109+DN115+DN121,2)</f>
        <v>34730.629999999997</v>
      </c>
      <c r="DO102" s="35"/>
      <c r="DP102" s="35">
        <f>ROUND(DP103+DP109+DP115+DP121,2)</f>
        <v>-203437.48</v>
      </c>
      <c r="DQ102" s="82"/>
      <c r="DR102" s="35">
        <f>ROUND(DR103+DR109+DR115+DR121,2)</f>
        <v>0</v>
      </c>
      <c r="DS102" s="35"/>
      <c r="DT102" s="35">
        <f>ROUND(DT103+DT109+DT115+DT121,2)</f>
        <v>-2335</v>
      </c>
      <c r="DU102" s="35"/>
      <c r="DV102" s="35">
        <f>ROUND(DV103+DV109+DV115+DV121,2)</f>
        <v>0</v>
      </c>
      <c r="DW102" s="35"/>
      <c r="DX102" s="35">
        <f>ROUND(DX103+DX109+DX115+DX121,2)</f>
        <v>0</v>
      </c>
      <c r="DY102" s="30"/>
      <c r="DZ102" s="35">
        <f>ROUND(DZ103+DZ109+DZ115+DZ121,2)</f>
        <v>0</v>
      </c>
      <c r="EA102" s="35"/>
      <c r="EB102" s="35">
        <f>ROUND(EB103+EB109+EB115+EB121,2)</f>
        <v>0</v>
      </c>
      <c r="EC102" s="35"/>
      <c r="ED102" s="72">
        <f>SUM(DH102:EB102)</f>
        <v>-1497434.9200000002</v>
      </c>
      <c r="EE102" s="35">
        <f>ROUND(EE103+EE109+EE115+EE121,2)</f>
        <v>0</v>
      </c>
      <c r="EF102" s="82"/>
      <c r="EG102" s="35">
        <f>ROUND(EG103+EG109+EG115+EG121,2)</f>
        <v>0</v>
      </c>
      <c r="EH102" s="82"/>
      <c r="EI102" s="35">
        <f>ROUND(EI103+EI109+EI115+EI121,2)</f>
        <v>-1196178.3700000001</v>
      </c>
      <c r="EJ102" s="82"/>
      <c r="EK102" s="35">
        <f>ROUND(EK103+EK109+EK115+EK121,2)</f>
        <v>0</v>
      </c>
      <c r="EL102" s="35"/>
      <c r="EM102" s="35">
        <f>ROUND(EM103+EM109+EM115+EM121,2)</f>
        <v>-206686.51</v>
      </c>
      <c r="EN102" s="82"/>
      <c r="EO102" s="35">
        <f>ROUND(EO103+EO109+EO115+EO121,2)</f>
        <v>0</v>
      </c>
      <c r="EP102" s="35"/>
      <c r="EQ102" s="35">
        <f>ROUND(EQ103+EQ109+EQ115+EQ121,2)</f>
        <v>-2847.58</v>
      </c>
      <c r="ER102" s="35"/>
      <c r="ES102" s="35"/>
      <c r="ET102" s="35"/>
      <c r="EU102" s="35"/>
      <c r="EV102" s="35"/>
      <c r="EW102" s="35">
        <f>ROUND(EW103+EW109+EW115+EW121,2)</f>
        <v>0</v>
      </c>
      <c r="EX102" s="35"/>
      <c r="EY102" s="35">
        <f>ROUND(EY103+EY109+EY115+EY121,2)</f>
        <v>0</v>
      </c>
      <c r="EZ102" s="72">
        <f t="shared" ref="EZ102:EZ142" si="176">SUM(EE102:EY102)</f>
        <v>-1405712.4600000002</v>
      </c>
      <c r="FA102" s="35">
        <f>ROUND(FA103+FA109+FA115+FA121,2)</f>
        <v>0</v>
      </c>
      <c r="FB102" s="82"/>
      <c r="FC102" s="35">
        <f>ROUND(FC103+FC109+FC115+FC121,2)</f>
        <v>0</v>
      </c>
      <c r="FD102" s="82"/>
      <c r="FE102" s="35">
        <f>ROUND(FE103+FE109+FE115+FE121,2)</f>
        <v>-1303501.25</v>
      </c>
      <c r="FF102" s="82"/>
      <c r="FG102" s="35">
        <f>ROUND(FG103+FG109+FG115+FG121,2)</f>
        <v>0</v>
      </c>
      <c r="FH102" s="35"/>
      <c r="FI102" s="35">
        <f>ROUND(FI103+FI109+FI115+FI121,2)</f>
        <v>-186276.33</v>
      </c>
      <c r="FJ102" s="35"/>
      <c r="FK102" s="35">
        <f>ROUND(FK103+FK109+FK115+FK121,2)</f>
        <v>0</v>
      </c>
      <c r="FL102" s="35"/>
      <c r="FM102" s="35">
        <f>ROUND(FM103+FM109+FM115+FM121,2)</f>
        <v>-2335</v>
      </c>
      <c r="FN102" s="35"/>
      <c r="FO102" s="35">
        <f>ROUND(FO103+FO109+FO115+FO121,2)</f>
        <v>0</v>
      </c>
      <c r="FP102" s="82"/>
      <c r="FQ102" s="35">
        <f>ROUND(FQ103+FQ109+FQ115+FQ121,2)</f>
        <v>0</v>
      </c>
      <c r="FR102" s="82"/>
      <c r="FS102" s="35">
        <f>ROUND(FS103+FS109+FS115+FS121,2)</f>
        <v>0</v>
      </c>
      <c r="FT102" s="35"/>
      <c r="FU102" s="35">
        <f>ROUND(FU103+FU109+FU115+FU121,2)</f>
        <v>0</v>
      </c>
      <c r="FV102" s="72">
        <f t="shared" ref="FV102:FV142" si="177">SUM(FA102:FU102)</f>
        <v>-1492112.58</v>
      </c>
      <c r="FW102" s="35">
        <f>ROUND(FW103+FW109+FW115+FW121,2)</f>
        <v>0</v>
      </c>
      <c r="FX102" s="82"/>
      <c r="FY102" s="35">
        <f>ROUND(FY103+FY109+FY115+FY121,2)</f>
        <v>0</v>
      </c>
      <c r="FZ102" s="35"/>
      <c r="GA102" s="35">
        <f>ROUND(GA103+GA109+GA115+GA121,2)</f>
        <v>-1246535.96</v>
      </c>
      <c r="GB102" s="35"/>
      <c r="GC102" s="35">
        <f>ROUND(GC103+GC109+GC115+GC121,2)</f>
        <v>0</v>
      </c>
      <c r="GD102" s="35"/>
      <c r="GE102" s="35">
        <f>ROUND(GE103+GE109+GE115+GE121,2)</f>
        <v>-207099.59</v>
      </c>
      <c r="GF102" s="82"/>
      <c r="GG102" s="35">
        <f>ROUND(GG103+GG109+GG115+GG121,2)</f>
        <v>0</v>
      </c>
      <c r="GH102" s="82"/>
      <c r="GI102" s="35">
        <f>ROUND(GI103+GI109+GI115+GI121,2)</f>
        <v>-2335</v>
      </c>
      <c r="GJ102" s="35"/>
      <c r="GK102" s="35">
        <f>ROUND(GK103+GK109+GK115+GK121,2)</f>
        <v>0</v>
      </c>
      <c r="GL102" s="82"/>
      <c r="GM102" s="35">
        <f>ROUND(GM103+GM109+GM115+GM121,2)</f>
        <v>0</v>
      </c>
      <c r="GN102" s="35"/>
      <c r="GO102" s="35">
        <f>ROUND(GO103+GO109+GO115+GO121,2)</f>
        <v>-4500.5</v>
      </c>
      <c r="GP102" s="35"/>
      <c r="GQ102" s="35">
        <f>ROUND(GQ103+GQ109+GQ115+GQ121,2)</f>
        <v>0</v>
      </c>
      <c r="GR102" s="30"/>
      <c r="GS102" s="72">
        <f t="shared" ref="GS102:GS142" si="178">SUM(FW102:GR102)</f>
        <v>-1460471.05</v>
      </c>
      <c r="GT102" s="35">
        <f>ROUND(GT103+GT109+GT115+GT121,2)</f>
        <v>0</v>
      </c>
      <c r="GU102" s="82"/>
      <c r="GV102" s="35">
        <f>ROUND(GV103+GV109+GV115+GV121,2)</f>
        <v>0</v>
      </c>
      <c r="GW102" s="82"/>
      <c r="GX102" s="35">
        <f>ROUND(GX103+GX109+GX115+GX121,2)</f>
        <v>-1303497.1100000001</v>
      </c>
      <c r="GY102" s="82"/>
      <c r="GZ102" s="35">
        <f>ROUND(GZ103+GZ109+GZ115+GZ121,2)</f>
        <v>0</v>
      </c>
      <c r="HA102" s="35"/>
      <c r="HB102" s="35">
        <f>ROUND(HB103+HB109+HB115+HB121,2)</f>
        <v>-185946.77</v>
      </c>
      <c r="HC102" s="82"/>
      <c r="HD102" s="35">
        <f>ROUND(HD103+HD109+HD115+HD121,2)</f>
        <v>0</v>
      </c>
      <c r="HE102" s="82"/>
      <c r="HF102" s="35">
        <f>ROUND(HF103+HF109+HF115+HF121,2)</f>
        <v>-2711.18</v>
      </c>
      <c r="HG102" s="35"/>
      <c r="HH102" s="35">
        <f>ROUND(HH103+HH109+HH115+HH121,2)</f>
        <v>-9.66</v>
      </c>
      <c r="HI102" s="35"/>
      <c r="HJ102" s="35">
        <f>ROUND(HJ103+HJ109+HJ115+HJ121,2)</f>
        <v>0</v>
      </c>
      <c r="HK102" s="82"/>
      <c r="HL102" s="35">
        <f>ROUND(HL103+HL109+HL115+HL121,2)</f>
        <v>-0.5</v>
      </c>
      <c r="HM102" s="35"/>
      <c r="HN102" s="35">
        <f>ROUND(HN103+HN109+HN115+HN121,2)</f>
        <v>0</v>
      </c>
      <c r="HO102" s="30"/>
      <c r="HP102" s="72">
        <f t="shared" ref="HP102:HP142" si="179">SUM(GT102:HO102)</f>
        <v>-1492165.22</v>
      </c>
      <c r="HQ102" s="35">
        <f>ROUND(HQ103+HQ109+HQ115+HQ121,2)</f>
        <v>0</v>
      </c>
      <c r="HR102" s="82"/>
      <c r="HS102" s="35">
        <f>ROUND(HS103+HS109+HS115+HS121,2)</f>
        <v>0</v>
      </c>
      <c r="HT102" s="82"/>
      <c r="HU102" s="35">
        <f>ROUND(HU103+HU109+HU115+HU121,2)</f>
        <v>-1518369.35</v>
      </c>
      <c r="HV102" s="82"/>
      <c r="HW102" s="35">
        <f>ROUND(HW103+HW109+HW115+HW121,2)</f>
        <v>0</v>
      </c>
      <c r="HX102" s="82"/>
      <c r="HY102" s="35">
        <f>ROUND(HY103+HY109+HY115+HY121,2)</f>
        <v>0</v>
      </c>
      <c r="HZ102" s="35"/>
      <c r="IA102" s="35">
        <f>ROUND(IA103+IA109+IA115+IA121,2)</f>
        <v>-193843.02</v>
      </c>
      <c r="IB102" s="35"/>
      <c r="IC102" s="35">
        <f>ROUND(IC103+IC109+IC115+IC121,2)</f>
        <v>0</v>
      </c>
      <c r="ID102" s="82"/>
      <c r="IE102" s="35">
        <f>ROUND(IE103+IE109+IE115+IE121,2)</f>
        <v>-2952.03</v>
      </c>
      <c r="IF102" s="35"/>
      <c r="IG102" s="35">
        <f>ROUND(IG103+IG109+IG115+IG121,2)</f>
        <v>9.66</v>
      </c>
      <c r="IH102" s="82"/>
      <c r="II102" s="35">
        <f>ROUND(II103+II109+II115+II121,2)</f>
        <v>0</v>
      </c>
      <c r="IJ102" s="35"/>
      <c r="IK102" s="35">
        <f>ROUND(IK103+IK109+IK115+IK121,2)</f>
        <v>0</v>
      </c>
      <c r="IL102" s="35"/>
      <c r="IM102" s="35">
        <f>ROUND(IM103+IM109+IM115+IM121,2)</f>
        <v>0</v>
      </c>
      <c r="IN102" s="82"/>
      <c r="IO102" s="72">
        <f t="shared" ref="IO102:IO142" si="180">SUM(HQ102:IN102)</f>
        <v>-1715154.7400000002</v>
      </c>
      <c r="IP102" s="35">
        <f>ROUND(IP103+IP109+IP115+IP121,2)</f>
        <v>0</v>
      </c>
      <c r="IQ102" s="82"/>
      <c r="IR102" s="35">
        <f>ROUND(IR103+IR109+IR115+IR121,2)</f>
        <v>0</v>
      </c>
      <c r="IS102" s="82"/>
      <c r="IT102" s="35">
        <f>ROUND(IT103+IT109+IT115+IT121,2)</f>
        <v>-1215610.26</v>
      </c>
      <c r="IU102" s="35"/>
      <c r="IV102" s="35">
        <f>ROUND(IV103+IV109+IV115+IV121,2)</f>
        <v>0</v>
      </c>
      <c r="IW102" s="82"/>
      <c r="IX102" s="35">
        <f>ROUND(IX103+IX109+IX115+IX121,2)</f>
        <v>0</v>
      </c>
      <c r="IY102" s="35"/>
      <c r="IZ102" s="35">
        <f>ROUND(IZ103+IZ109+IZ115+IZ121,2)</f>
        <v>-312318.74</v>
      </c>
      <c r="JA102" s="35"/>
      <c r="JB102" s="35"/>
      <c r="JC102" s="35"/>
      <c r="JD102" s="35">
        <f>ROUND(JD103+JD109+JD115+JD121,2)</f>
        <v>-3331.69</v>
      </c>
      <c r="JE102" s="35"/>
      <c r="JF102" s="35">
        <f>ROUND(JF103+JF109+JF115+JF121,2)</f>
        <v>0</v>
      </c>
      <c r="JG102" s="35"/>
      <c r="JH102" s="35">
        <f>ROUND(JH103+JH109+JH115+JH121,2)</f>
        <v>0</v>
      </c>
      <c r="JI102" s="35"/>
      <c r="JJ102" s="35">
        <f>ROUND(JJ103+JJ109+JJ115+JJ121,2)</f>
        <v>0</v>
      </c>
      <c r="JK102" s="82"/>
      <c r="JL102" s="82"/>
      <c r="JM102" s="82"/>
      <c r="JN102" s="72">
        <f t="shared" ref="JN102:JN127" si="181">SUM(IP102:JL102)</f>
        <v>-1531260.69</v>
      </c>
      <c r="JO102" s="35">
        <f>ROUND(JO103+JO109+JO115+JO121,2)</f>
        <v>0</v>
      </c>
      <c r="JP102" s="72"/>
      <c r="JQ102" s="35">
        <f>ROUND(JQ103+JQ109+JQ115+JQ121,2)</f>
        <v>0</v>
      </c>
      <c r="JR102" s="72"/>
      <c r="JS102" s="72">
        <f>ROUND(JS103+JS109+JS115+JS121,2)</f>
        <v>0</v>
      </c>
      <c r="JT102" s="72"/>
      <c r="JU102" s="35">
        <f>ROUND(JU103+JU109+JU115+JU121,2)</f>
        <v>-12000.28</v>
      </c>
      <c r="JV102" s="72"/>
      <c r="JW102" s="72">
        <f t="shared" si="139"/>
        <v>-12000.28</v>
      </c>
      <c r="JX102" s="17"/>
      <c r="JY102" s="29">
        <f>ROUND(JY103+JY109+JY115+JY121,2)</f>
        <v>0</v>
      </c>
      <c r="JZ102" s="30"/>
      <c r="KA102" s="29">
        <f>ROUND(KA103+KA109+KA115+KA121,2)</f>
        <v>0</v>
      </c>
      <c r="KB102" s="30"/>
      <c r="KC102" s="35">
        <f>ROUND(KC103+KC109+KC115+KC121,2)</f>
        <v>-15229414.449999999</v>
      </c>
      <c r="KD102" s="35"/>
      <c r="KE102" s="35">
        <f>ROUND(KE103+KE109+KE115+KE121,2)</f>
        <v>-564991.16</v>
      </c>
      <c r="KF102" s="35"/>
      <c r="KG102" s="35">
        <f>ROUND(KG103+KG109+KG115+KG121,2)</f>
        <v>-1928673.69</v>
      </c>
      <c r="KH102" s="35"/>
      <c r="KI102" s="35">
        <f>ROUND(KI103+KI109+KI115+KI121,2)</f>
        <v>-25557.48</v>
      </c>
      <c r="KJ102" s="35"/>
      <c r="KK102" s="35">
        <f>ROUND(KK103+KK109+KK115+KK121,2)</f>
        <v>0</v>
      </c>
      <c r="KL102" s="35"/>
      <c r="KM102" s="35">
        <f>ROUND(KM103+KM109+KM115+KM121,2)</f>
        <v>-21600</v>
      </c>
      <c r="KN102" s="35"/>
      <c r="KO102" s="35">
        <f>ROUND(KO103+KO109+KO115+KO121,2)</f>
        <v>-4501</v>
      </c>
      <c r="KP102" s="35"/>
      <c r="KQ102" s="72">
        <f t="shared" ref="KQ102:KQ127" si="182">SUM(JW102:KP102)</f>
        <v>-17786738.059999999</v>
      </c>
      <c r="KR102" s="19"/>
      <c r="KS102" s="72">
        <v>-14937802.919999998</v>
      </c>
      <c r="KT102" s="23"/>
      <c r="KU102" s="23"/>
      <c r="KV102" s="14"/>
    </row>
    <row r="103" spans="1:308" x14ac:dyDescent="0.2">
      <c r="B103" s="12" t="s">
        <v>197</v>
      </c>
      <c r="C103" s="13" t="s">
        <v>198</v>
      </c>
      <c r="E103" s="19"/>
      <c r="F103" s="17">
        <f>ROUND(SUM(F104:F108),2)</f>
        <v>0</v>
      </c>
      <c r="G103" s="19"/>
      <c r="H103" s="17">
        <f>ROUND(SUM(H104:H108),2)</f>
        <v>0</v>
      </c>
      <c r="I103" s="19"/>
      <c r="J103" s="17">
        <f>ROUND(SUM(J104:J108),2)</f>
        <v>-40634.400000000001</v>
      </c>
      <c r="K103" s="17"/>
      <c r="L103" s="17">
        <f>ROUND(SUM(L104:L108),2)</f>
        <v>0</v>
      </c>
      <c r="M103" s="17"/>
      <c r="N103" s="17">
        <f>ROUND(SUM(N104:N108),2)</f>
        <v>0</v>
      </c>
      <c r="O103" s="19"/>
      <c r="P103" s="17">
        <f>ROUND(SUM(P104:P108),2)</f>
        <v>0</v>
      </c>
      <c r="Q103" s="17"/>
      <c r="R103" s="17">
        <f>ROUND(SUM(R104:R108),2)</f>
        <v>0</v>
      </c>
      <c r="S103" s="17"/>
      <c r="T103" s="17">
        <f>ROUND(SUM(T104:T108),2)</f>
        <v>0</v>
      </c>
      <c r="U103" s="17"/>
      <c r="V103" s="17">
        <f>ROUND(SUM(V104:V108),2)</f>
        <v>0</v>
      </c>
      <c r="W103" s="17"/>
      <c r="X103" s="17">
        <f>ROUND(SUM(X104:X108),2)</f>
        <v>0</v>
      </c>
      <c r="Y103" s="31">
        <f t="shared" si="171"/>
        <v>-40634.400000000001</v>
      </c>
      <c r="Z103" s="17">
        <f>ROUND(SUM(Z104:Z108),2)</f>
        <v>0</v>
      </c>
      <c r="AA103" s="19"/>
      <c r="AB103" s="17">
        <f>ROUND(SUM(AB104:AB108),2)</f>
        <v>0</v>
      </c>
      <c r="AC103" s="19"/>
      <c r="AD103" s="17">
        <f>ROUND(SUM(AD104:AD108),2)</f>
        <v>-37629.599999999999</v>
      </c>
      <c r="AE103" s="17"/>
      <c r="AF103" s="17">
        <f>ROUND(SUM(AF104:AF108),2)</f>
        <v>0</v>
      </c>
      <c r="AG103" s="17"/>
      <c r="AH103" s="17">
        <f>ROUND(SUM(AH104:AH108),2)</f>
        <v>0</v>
      </c>
      <c r="AI103" s="17"/>
      <c r="AJ103" s="17">
        <f>ROUND(SUM(AJ104:AJ108),2)</f>
        <v>0</v>
      </c>
      <c r="AK103" s="17"/>
      <c r="AL103" s="17">
        <f t="shared" ref="AL103:AL126" si="183">ROUND(SUM(AL104:AL108),2)</f>
        <v>0</v>
      </c>
      <c r="AM103" s="19"/>
      <c r="AN103" s="17">
        <f t="shared" ref="AN103:AN126" si="184">ROUND(SUM(AN104:AN108),2)</f>
        <v>0</v>
      </c>
      <c r="AO103" s="17"/>
      <c r="AP103" s="17">
        <f>ROUND(SUM(AP104:AP108),2)</f>
        <v>0</v>
      </c>
      <c r="AQ103" s="17"/>
      <c r="AR103" s="17">
        <f>ROUND(SUM(AR104:AR108),2)</f>
        <v>0</v>
      </c>
      <c r="AS103" s="17"/>
      <c r="AT103" s="17">
        <f>ROUND(SUM(AT104:AT108),2)</f>
        <v>0</v>
      </c>
      <c r="AU103" s="19"/>
      <c r="AV103" s="31">
        <f t="shared" si="172"/>
        <v>-37629.599999999999</v>
      </c>
      <c r="AW103" s="17">
        <f>ROUND(SUM(AW104:AW108),2)</f>
        <v>0</v>
      </c>
      <c r="AX103" s="19"/>
      <c r="AY103" s="17">
        <f>ROUND(SUM(AY104:AY108),2)</f>
        <v>0</v>
      </c>
      <c r="AZ103" s="9"/>
      <c r="BA103" s="17">
        <f>ROUND(SUM(BA104:BA108),2)</f>
        <v>-40182</v>
      </c>
      <c r="BB103" s="17"/>
      <c r="BC103" s="17">
        <f>ROUND(SUM(BC104:BC108),2)</f>
        <v>0</v>
      </c>
      <c r="BD103" s="17"/>
      <c r="BE103" s="17">
        <f>ROUND(SUM(BE104:BE108),2)</f>
        <v>0</v>
      </c>
      <c r="BF103" s="17"/>
      <c r="BG103" s="17">
        <f>ROUND(SUM(BG104:BG108),2)</f>
        <v>0</v>
      </c>
      <c r="BH103" s="17"/>
      <c r="BI103" s="17">
        <f>ROUND(SUM(BI104:BI108),2)</f>
        <v>0</v>
      </c>
      <c r="BJ103" s="17"/>
      <c r="BK103" s="17">
        <f>ROUND(SUM(BK104:BK108),2)</f>
        <v>0</v>
      </c>
      <c r="BL103" s="17"/>
      <c r="BM103" s="17">
        <f>ROUND(SUM(BM104:BM108),2)</f>
        <v>0</v>
      </c>
      <c r="BN103" s="17"/>
      <c r="BO103" s="17">
        <f>ROUND(SUM(BO104:BO108),2)</f>
        <v>0</v>
      </c>
      <c r="BP103" s="19"/>
      <c r="BQ103" s="72">
        <f t="shared" si="173"/>
        <v>-40182</v>
      </c>
      <c r="BR103" s="17">
        <f>ROUND(SUM(BR104:BR108),2)</f>
        <v>0</v>
      </c>
      <c r="BS103" s="19"/>
      <c r="BT103" s="17">
        <f>ROUND(SUM(BT104:BT108),2)</f>
        <v>0</v>
      </c>
      <c r="BU103" s="17"/>
      <c r="BV103" s="17">
        <f>ROUND(SUM(BV104:BV108),2)</f>
        <v>-42088.38</v>
      </c>
      <c r="BW103" s="19"/>
      <c r="BX103" s="17">
        <f>ROUND(SUM(BX104:BX108),2)</f>
        <v>0</v>
      </c>
      <c r="BY103" s="17"/>
      <c r="BZ103" s="17">
        <f>ROUND(SUM(BZ104:BZ108),2)</f>
        <v>0</v>
      </c>
      <c r="CA103" s="17"/>
      <c r="CB103" s="17">
        <f t="shared" ref="CB103:CB126" si="185">ROUND(SUM(CB104:CB108),2)</f>
        <v>0</v>
      </c>
      <c r="CC103" s="17"/>
      <c r="CD103" s="17">
        <f>ROUND(SUM(CD104:CD108),2)</f>
        <v>0</v>
      </c>
      <c r="CE103" s="17"/>
      <c r="CF103" s="17">
        <f>ROUND(SUM(CF104:CF108),2)</f>
        <v>0</v>
      </c>
      <c r="CG103" s="17"/>
      <c r="CH103" s="17">
        <f t="shared" ref="CH103:CH126" si="186">ROUND(SUM(CH104:CH108),2)</f>
        <v>0</v>
      </c>
      <c r="CI103" s="17"/>
      <c r="CJ103" s="17">
        <f t="shared" ref="CJ103:CJ126" si="187">ROUND(SUM(CJ104:CJ108),2)</f>
        <v>0</v>
      </c>
      <c r="CK103" s="19"/>
      <c r="CL103" s="72">
        <f t="shared" si="174"/>
        <v>-42088.38</v>
      </c>
      <c r="CM103" s="17">
        <f>ROUND(SUM(CM104:CM108),2)</f>
        <v>0</v>
      </c>
      <c r="CN103" s="19"/>
      <c r="CO103" s="17">
        <f>ROUND(SUM(CO104:CO108),2)</f>
        <v>0</v>
      </c>
      <c r="CP103" s="9"/>
      <c r="CQ103" s="17">
        <f>ROUND(SUM(CQ104:CQ108),2)</f>
        <v>-39022.28</v>
      </c>
      <c r="CR103" s="19"/>
      <c r="CS103" s="17">
        <f>ROUND(SUM(CS104:CS108),2)</f>
        <v>0</v>
      </c>
      <c r="CT103" s="17"/>
      <c r="CU103" s="17">
        <f>ROUND(SUM(CU104:CU108),2)</f>
        <v>0</v>
      </c>
      <c r="CV103" s="17"/>
      <c r="CW103" s="17">
        <f>ROUND(SUM(CW104:CW108),2)</f>
        <v>0</v>
      </c>
      <c r="CX103" s="17"/>
      <c r="CY103" s="17">
        <f>ROUND(SUM(CY104:CY108),2)</f>
        <v>0</v>
      </c>
      <c r="CZ103" s="17"/>
      <c r="DA103" s="17">
        <f>ROUND(SUM(DA104:DA108),2)</f>
        <v>0</v>
      </c>
      <c r="DB103" s="17"/>
      <c r="DC103" s="17">
        <f>ROUND(SUM(DC104:DC108),2)</f>
        <v>0</v>
      </c>
      <c r="DD103" s="17"/>
      <c r="DE103" s="17">
        <f>ROUND(SUM(DE104:DE108),2)</f>
        <v>0</v>
      </c>
      <c r="DF103" s="19"/>
      <c r="DG103" s="72">
        <f t="shared" si="175"/>
        <v>-39022.28</v>
      </c>
      <c r="DH103" s="17">
        <f>ROUND(SUM(DH104:DH108),2)</f>
        <v>0</v>
      </c>
      <c r="DI103" s="19"/>
      <c r="DJ103" s="17">
        <f>ROUND(SUM(DJ104:DJ108),2)</f>
        <v>0</v>
      </c>
      <c r="DK103" s="9"/>
      <c r="DL103" s="17">
        <f>ROUND(SUM(DL104:DL108),2)</f>
        <v>-40299.17</v>
      </c>
      <c r="DM103" s="19"/>
      <c r="DN103" s="9">
        <v>0</v>
      </c>
      <c r="DO103" s="9"/>
      <c r="DP103" s="9">
        <v>0</v>
      </c>
      <c r="DQ103" s="19"/>
      <c r="DR103" s="9">
        <v>0</v>
      </c>
      <c r="DS103" s="17"/>
      <c r="DT103" s="9">
        <v>0</v>
      </c>
      <c r="DU103" s="9"/>
      <c r="DV103" s="9">
        <v>0</v>
      </c>
      <c r="DW103" s="9"/>
      <c r="DX103" s="9">
        <v>0</v>
      </c>
      <c r="DY103" s="19"/>
      <c r="DZ103" s="9">
        <v>0</v>
      </c>
      <c r="EA103" s="9"/>
      <c r="EB103" s="9">
        <v>0</v>
      </c>
      <c r="EC103" s="9"/>
      <c r="ED103" s="72">
        <f>SUM(DH103:DY103)</f>
        <v>-40299.17</v>
      </c>
      <c r="EE103" s="17">
        <f>ROUND(SUM(EE104:EE108),2)</f>
        <v>0</v>
      </c>
      <c r="EF103" s="19"/>
      <c r="EG103" s="17">
        <f>ROUND(SUM(EG104:EG108),2)</f>
        <v>0</v>
      </c>
      <c r="EH103" s="9"/>
      <c r="EI103" s="17">
        <f>ROUND(SUM(EI104:EI108),2)</f>
        <v>-40252.97</v>
      </c>
      <c r="EJ103" s="19"/>
      <c r="EK103" s="17">
        <f>ROUND(SUM(EK104:EK108),2)</f>
        <v>0</v>
      </c>
      <c r="EL103" s="17"/>
      <c r="EM103" s="17">
        <f>ROUND(SUM(EM104:EM108),2)</f>
        <v>0</v>
      </c>
      <c r="EN103" s="19"/>
      <c r="EO103" s="17">
        <f>ROUND(SUM(EO104:EO108),2)</f>
        <v>0</v>
      </c>
      <c r="EP103" s="17"/>
      <c r="EQ103" s="17">
        <f>ROUND(SUM(EQ104:EQ108),2)</f>
        <v>0</v>
      </c>
      <c r="ER103" s="17"/>
      <c r="ES103" s="17">
        <f>ROUND(SUM(ES104:ES108),2)</f>
        <v>0</v>
      </c>
      <c r="ET103" s="17"/>
      <c r="EU103" s="17">
        <f>ROUND(SUM(EU104:EU108),2)</f>
        <v>0</v>
      </c>
      <c r="EV103" s="17"/>
      <c r="EW103" s="17">
        <f>ROUND(SUM(EW104:EW108),2)</f>
        <v>0</v>
      </c>
      <c r="EX103" s="17"/>
      <c r="EY103" s="17">
        <f>ROUND(SUM(EY104:EY108),2)</f>
        <v>0</v>
      </c>
      <c r="EZ103" s="72">
        <f t="shared" si="176"/>
        <v>-40252.97</v>
      </c>
      <c r="FA103" s="9">
        <v>0</v>
      </c>
      <c r="FB103" s="19"/>
      <c r="FC103" s="17">
        <f>ROUND(SUM(FC104:FC108),2)</f>
        <v>0</v>
      </c>
      <c r="FD103" s="19"/>
      <c r="FE103" s="17">
        <f>ROUND(SUM(FE104:FE108),2)</f>
        <v>-39252.97</v>
      </c>
      <c r="FF103" s="19"/>
      <c r="FG103" s="17">
        <f>ROUND(SUM(FG104:FG108),2)</f>
        <v>0</v>
      </c>
      <c r="FH103" s="17"/>
      <c r="FI103" s="17"/>
      <c r="FJ103" s="17"/>
      <c r="FK103" s="17">
        <f>ROUND(SUM(FK104:FK108),2)</f>
        <v>0</v>
      </c>
      <c r="FL103" s="17"/>
      <c r="FM103" s="17">
        <f>ROUND(SUM(FM104:FM108),2)</f>
        <v>0</v>
      </c>
      <c r="FN103" s="17"/>
      <c r="FO103" s="17"/>
      <c r="FP103" s="19"/>
      <c r="FQ103" s="19"/>
      <c r="FR103" s="19"/>
      <c r="FS103" s="17">
        <f>ROUND(SUM(FS104:FS108),2)</f>
        <v>0</v>
      </c>
      <c r="FT103" s="17"/>
      <c r="FU103" s="17">
        <f>ROUND(SUM(FU104:FU108),2)</f>
        <v>0</v>
      </c>
      <c r="FV103" s="72">
        <f t="shared" si="177"/>
        <v>-39252.97</v>
      </c>
      <c r="FW103" s="17">
        <f>ROUND(SUM(FW104:FW108),2)</f>
        <v>0</v>
      </c>
      <c r="FX103" s="19"/>
      <c r="FY103" s="17">
        <f>ROUND(SUM(FY104:FY108),2)</f>
        <v>0</v>
      </c>
      <c r="FZ103" s="17"/>
      <c r="GA103" s="17">
        <f>ROUND(SUM(GA104:GA108),2)</f>
        <v>-39171.97</v>
      </c>
      <c r="GB103" s="17"/>
      <c r="GC103" s="17">
        <f>ROUND(SUM(GC104:GC108),2)</f>
        <v>0</v>
      </c>
      <c r="GD103" s="17"/>
      <c r="GE103" s="17">
        <f>ROUND(SUM(GE104:GE108),2)</f>
        <v>0</v>
      </c>
      <c r="GF103" s="19"/>
      <c r="GG103" s="9">
        <v>0</v>
      </c>
      <c r="GH103" s="19"/>
      <c r="GI103" s="17">
        <f>ROUND(SUM(GI104:GI108),2)</f>
        <v>0</v>
      </c>
      <c r="GJ103" s="17"/>
      <c r="GK103" s="17">
        <f>ROUND(SUM(GK104:GK108),2)</f>
        <v>0</v>
      </c>
      <c r="GL103" s="19"/>
      <c r="GM103" s="17">
        <f>ROUND(SUM(GM104:GM108),2)</f>
        <v>0</v>
      </c>
      <c r="GN103" s="17"/>
      <c r="GO103" s="17">
        <f>ROUND(SUM(GO104:GO108),2)</f>
        <v>0</v>
      </c>
      <c r="GP103" s="17"/>
      <c r="GQ103" s="17">
        <f>ROUND(SUM(GQ104:GQ108),2)</f>
        <v>0</v>
      </c>
      <c r="GR103" s="19"/>
      <c r="GS103" s="72">
        <f t="shared" si="178"/>
        <v>-39171.97</v>
      </c>
      <c r="GT103" s="9">
        <v>0</v>
      </c>
      <c r="GU103" s="19"/>
      <c r="GV103" s="9">
        <v>0</v>
      </c>
      <c r="GW103" s="19"/>
      <c r="GX103" s="17">
        <f>ROUND(SUM(GX104:GX108),2)</f>
        <v>-39050.97</v>
      </c>
      <c r="GY103" s="9"/>
      <c r="GZ103" s="17">
        <f>ROUND(SUM(GZ104:GZ108),2)</f>
        <v>0</v>
      </c>
      <c r="HA103" s="17"/>
      <c r="HB103" s="17">
        <f>ROUND(SUM(HB104:HB108),2)</f>
        <v>0</v>
      </c>
      <c r="HC103" s="19"/>
      <c r="HD103" s="17">
        <f>SUM(HD104:HD107)</f>
        <v>0</v>
      </c>
      <c r="HE103" s="19"/>
      <c r="HF103" s="9">
        <v>0</v>
      </c>
      <c r="HG103" s="17"/>
      <c r="HH103" s="17">
        <f>ROUND(SUM(HH104:HH108),2)</f>
        <v>0</v>
      </c>
      <c r="HI103" s="17"/>
      <c r="HJ103" s="9">
        <v>0</v>
      </c>
      <c r="HK103" s="19"/>
      <c r="HL103" s="9">
        <v>0</v>
      </c>
      <c r="HM103" s="17"/>
      <c r="HN103" s="9">
        <v>0</v>
      </c>
      <c r="HO103" s="19"/>
      <c r="HP103" s="72">
        <f t="shared" si="179"/>
        <v>-39050.97</v>
      </c>
      <c r="HQ103" s="17">
        <f>ROUND(SUM(HQ104:HQ108),2)</f>
        <v>0</v>
      </c>
      <c r="HR103" s="19"/>
      <c r="HS103" s="17">
        <f>ROUND(SUM(HS104:HS108),2)</f>
        <v>0</v>
      </c>
      <c r="HT103" s="19"/>
      <c r="HU103" s="17">
        <f>ROUND(SUM(HU104:HU108),2)</f>
        <v>-73678.38</v>
      </c>
      <c r="HV103" s="9"/>
      <c r="HW103" s="17">
        <f>ROUND(SUM(HW104:HW108),2)</f>
        <v>0</v>
      </c>
      <c r="HX103" s="9"/>
      <c r="HY103" s="17">
        <f>ROUND(SUM(HY104:HY108),2)</f>
        <v>0</v>
      </c>
      <c r="HZ103" s="17"/>
      <c r="IA103" s="17">
        <f>ROUND(SUM(IA104:IA108),2)</f>
        <v>0</v>
      </c>
      <c r="IB103" s="17"/>
      <c r="IC103" s="17">
        <f>ROUND(SUM(IC104:IC108),2)</f>
        <v>0</v>
      </c>
      <c r="ID103" s="19"/>
      <c r="IE103" s="17">
        <f>ROUND(SUM(IE104:IE108),2)</f>
        <v>0</v>
      </c>
      <c r="IF103" s="17"/>
      <c r="IG103" s="17">
        <f>ROUND(SUM(IG104:IG108),2)</f>
        <v>0</v>
      </c>
      <c r="IH103" s="19"/>
      <c r="II103" s="17">
        <f>ROUND(SUM(II104:II108),2)</f>
        <v>0</v>
      </c>
      <c r="IJ103" s="17"/>
      <c r="IK103" s="17">
        <f>ROUND(SUM(IK104:IK108),2)</f>
        <v>0</v>
      </c>
      <c r="IL103" s="17"/>
      <c r="IM103" s="17">
        <f>ROUND(SUM(IM104:IM108),2)</f>
        <v>0</v>
      </c>
      <c r="IN103" s="19"/>
      <c r="IO103" s="72">
        <f t="shared" si="180"/>
        <v>-73678.38</v>
      </c>
      <c r="IP103" s="17">
        <f>ROUND(SUM(IP104:IP108),2)</f>
        <v>0</v>
      </c>
      <c r="IQ103" s="19"/>
      <c r="IR103" s="17">
        <f>ROUND(SUM(IR104:IR108),2)</f>
        <v>0</v>
      </c>
      <c r="IS103" s="19"/>
      <c r="IT103" s="17">
        <f>ROUND(SUM(IT104:IT108),2)</f>
        <v>-40050.97</v>
      </c>
      <c r="IU103" s="17"/>
      <c r="IV103" s="17">
        <f>ROUND(SUM(IV104:IV108),2)</f>
        <v>0</v>
      </c>
      <c r="IW103" s="19"/>
      <c r="IX103" s="17">
        <f>ROUND(SUM(IX104:IX108),2)</f>
        <v>0</v>
      </c>
      <c r="IY103" s="17"/>
      <c r="IZ103" s="17">
        <f>ROUND(SUM(IZ104:IZ108),2)</f>
        <v>0</v>
      </c>
      <c r="JA103" s="9"/>
      <c r="JB103" s="17">
        <f>ROUND(SUM(JB104:JB108),2)</f>
        <v>0</v>
      </c>
      <c r="JC103" s="9"/>
      <c r="JD103" s="9">
        <v>0</v>
      </c>
      <c r="JE103" s="9"/>
      <c r="JF103" s="9">
        <v>0</v>
      </c>
      <c r="JG103" s="9"/>
      <c r="JH103" s="17">
        <f>ROUND(SUM(JH104:JH108),2)</f>
        <v>0</v>
      </c>
      <c r="JI103" s="17"/>
      <c r="JJ103" s="9">
        <v>0</v>
      </c>
      <c r="JK103" s="19"/>
      <c r="JL103" s="17">
        <f>ROUND(SUM(JL104:JL108),2)</f>
        <v>0</v>
      </c>
      <c r="JM103" s="17"/>
      <c r="JN103" s="72">
        <f t="shared" si="181"/>
        <v>-40050.97</v>
      </c>
      <c r="JO103" s="17">
        <f>ROUND(SUM(JO104:JO108),2)</f>
        <v>0</v>
      </c>
      <c r="JP103" s="17"/>
      <c r="JQ103" s="9">
        <f t="shared" ref="JQ103:JQ126" si="188">HW103+IV103</f>
        <v>0</v>
      </c>
      <c r="JR103" s="17"/>
      <c r="JS103" s="9">
        <f t="shared" ref="JS103:JS125" si="189">P103+AL103+CB103+CW103+DR103+FK103+GG103+HD103+IC103+JB103+EO103</f>
        <v>0</v>
      </c>
      <c r="JT103" s="17"/>
      <c r="JU103" s="9">
        <f t="shared" ref="JU103:JU126" si="190">AT103+X103+BO103+CJ103+DE103+EB103+EY103+FU103+GQ103+HN103+IM103+JL103</f>
        <v>0</v>
      </c>
      <c r="JV103" s="17"/>
      <c r="JW103" s="31">
        <f t="shared" si="139"/>
        <v>0</v>
      </c>
      <c r="JX103" s="17"/>
      <c r="JY103" s="9">
        <f t="shared" ref="JY103:JY108" si="191">F103+Z103+AW103+BR103+CM103+DH103+EE103+FA103+FW103+GT103+HQ103+IP103</f>
        <v>0</v>
      </c>
      <c r="JZ103" s="19"/>
      <c r="KA103" s="17">
        <f>ROUND(SUM(KA104:KA108),2)</f>
        <v>0</v>
      </c>
      <c r="KB103" s="19"/>
      <c r="KC103" s="17">
        <f>SUM(KC104:KC108)</f>
        <v>-511314.05999999994</v>
      </c>
      <c r="KD103" s="9"/>
      <c r="KE103" s="9">
        <f t="shared" ref="KE103:KE126" si="192">L103+AH103+BC103+BX103+CS103+DN103+EK103+FG103+GC103+GZ103+HY103+IX103</f>
        <v>0</v>
      </c>
      <c r="KF103" s="9"/>
      <c r="KG103" s="9">
        <f t="shared" ref="KG103:KG126" si="193">N103+AJ103+BZ103+CU103+DP103+EM103+FI103+GE103+HB103+IA103+IZ103</f>
        <v>0</v>
      </c>
      <c r="KH103" s="9"/>
      <c r="KI103" s="9">
        <f t="shared" ref="KI103:KI126" si="194">R103+AN103+BI103+CD103+CY103+DT103+EQ103+FM103+GI103+HF103+IE103+JD103</f>
        <v>0</v>
      </c>
      <c r="KJ103" s="9"/>
      <c r="KK103" s="9">
        <f t="shared" ref="KK103:KK126" si="195">DV103+ES103+FO103+GK103+HH103+IG103+JF103</f>
        <v>0</v>
      </c>
      <c r="KL103" s="9"/>
      <c r="KM103" s="9">
        <f t="shared" ref="KM103:KM126" si="196">T103+AP103+BK103+CF103+DA103+DX103+EU103+FQ103+GM103+HJ103+II103+JH103</f>
        <v>0</v>
      </c>
      <c r="KN103" s="9"/>
      <c r="KO103" s="9">
        <f t="shared" ref="KO103:KO126" si="197">AR103+V103+BM103+CH103+DC103+DZ103+EW103+FS103+GO103+HL103+IK103+JJ103</f>
        <v>0</v>
      </c>
      <c r="KP103" s="9"/>
      <c r="KQ103" s="72">
        <f t="shared" si="182"/>
        <v>-511314.05999999994</v>
      </c>
      <c r="KR103" s="19"/>
      <c r="KS103" s="72">
        <v>-402871.62</v>
      </c>
      <c r="KT103" s="23"/>
      <c r="KU103" s="23"/>
      <c r="KV103" s="85"/>
    </row>
    <row r="104" spans="1:308" x14ac:dyDescent="0.2">
      <c r="A104" s="74">
        <v>12</v>
      </c>
      <c r="B104" s="40" t="s">
        <v>199</v>
      </c>
      <c r="C104" s="11" t="s">
        <v>200</v>
      </c>
      <c r="E104" s="19"/>
      <c r="F104" s="9">
        <v>0</v>
      </c>
      <c r="G104" s="19"/>
      <c r="H104" s="9">
        <v>0</v>
      </c>
      <c r="I104" s="19"/>
      <c r="J104" s="9">
        <v>-28255.15</v>
      </c>
      <c r="K104" s="9"/>
      <c r="L104" s="9">
        <v>0</v>
      </c>
      <c r="M104" s="9"/>
      <c r="N104" s="9">
        <v>0</v>
      </c>
      <c r="O104" s="9"/>
      <c r="P104" s="9">
        <v>0</v>
      </c>
      <c r="Q104" s="9"/>
      <c r="R104" s="9">
        <v>0</v>
      </c>
      <c r="S104" s="9"/>
      <c r="T104" s="9">
        <v>0</v>
      </c>
      <c r="U104" s="9"/>
      <c r="V104" s="9">
        <v>0</v>
      </c>
      <c r="W104" s="9"/>
      <c r="X104" s="9">
        <v>0</v>
      </c>
      <c r="Y104" s="31">
        <f t="shared" si="171"/>
        <v>-28255.15</v>
      </c>
      <c r="Z104" s="9">
        <v>0</v>
      </c>
      <c r="AA104" s="19"/>
      <c r="AB104" s="9">
        <v>0</v>
      </c>
      <c r="AC104" s="19"/>
      <c r="AD104" s="9">
        <v>-28255.15</v>
      </c>
      <c r="AE104" s="9"/>
      <c r="AF104" s="9">
        <v>0</v>
      </c>
      <c r="AG104" s="9"/>
      <c r="AH104" s="9">
        <v>0</v>
      </c>
      <c r="AI104" s="9"/>
      <c r="AJ104" s="9">
        <v>0</v>
      </c>
      <c r="AK104" s="9"/>
      <c r="AL104" s="17">
        <f t="shared" si="183"/>
        <v>0</v>
      </c>
      <c r="AM104" s="9"/>
      <c r="AN104" s="17">
        <f t="shared" si="184"/>
        <v>0</v>
      </c>
      <c r="AO104" s="17"/>
      <c r="AP104" s="9">
        <v>0</v>
      </c>
      <c r="AQ104" s="17"/>
      <c r="AR104" s="9">
        <v>0</v>
      </c>
      <c r="AS104" s="17"/>
      <c r="AT104" s="9">
        <v>0</v>
      </c>
      <c r="AU104" s="9"/>
      <c r="AV104" s="31">
        <f t="shared" si="172"/>
        <v>-28255.15</v>
      </c>
      <c r="AW104" s="9">
        <v>0</v>
      </c>
      <c r="AX104" s="19"/>
      <c r="AY104" s="9">
        <v>0</v>
      </c>
      <c r="AZ104" s="9"/>
      <c r="BA104" s="9">
        <v>-28255.15</v>
      </c>
      <c r="BB104" s="9"/>
      <c r="BC104" s="9">
        <v>0</v>
      </c>
      <c r="BD104" s="9"/>
      <c r="BE104" s="9">
        <v>0</v>
      </c>
      <c r="BF104" s="9"/>
      <c r="BG104" s="9">
        <v>0</v>
      </c>
      <c r="BH104" s="9"/>
      <c r="BI104" s="9">
        <v>0</v>
      </c>
      <c r="BJ104" s="9"/>
      <c r="BK104" s="9">
        <v>0</v>
      </c>
      <c r="BL104" s="9"/>
      <c r="BM104" s="9">
        <v>0</v>
      </c>
      <c r="BN104" s="9"/>
      <c r="BO104" s="9">
        <v>0</v>
      </c>
      <c r="BP104" s="19"/>
      <c r="BQ104" s="31">
        <f t="shared" si="173"/>
        <v>-28255.15</v>
      </c>
      <c r="BR104" s="9">
        <v>0</v>
      </c>
      <c r="BS104" s="19"/>
      <c r="BT104" s="9">
        <v>0</v>
      </c>
      <c r="BU104" s="9"/>
      <c r="BV104" s="9">
        <v>-28255.15</v>
      </c>
      <c r="BW104" s="9"/>
      <c r="BX104" s="9">
        <v>0</v>
      </c>
      <c r="BY104" s="9"/>
      <c r="BZ104" s="9">
        <v>0</v>
      </c>
      <c r="CA104" s="9"/>
      <c r="CB104" s="17">
        <f t="shared" si="185"/>
        <v>0</v>
      </c>
      <c r="CC104" s="9"/>
      <c r="CD104" s="9">
        <v>0</v>
      </c>
      <c r="CE104" s="17"/>
      <c r="CF104" s="9">
        <v>0</v>
      </c>
      <c r="CG104" s="9"/>
      <c r="CH104" s="17">
        <f t="shared" si="186"/>
        <v>0</v>
      </c>
      <c r="CI104" s="17"/>
      <c r="CJ104" s="17">
        <f t="shared" si="187"/>
        <v>0</v>
      </c>
      <c r="CK104" s="19"/>
      <c r="CL104" s="31">
        <f t="shared" si="174"/>
        <v>-28255.15</v>
      </c>
      <c r="CM104" s="9">
        <v>0</v>
      </c>
      <c r="CN104" s="19"/>
      <c r="CO104" s="9">
        <v>0</v>
      </c>
      <c r="CP104" s="9"/>
      <c r="CQ104" s="9">
        <v>-27254.15</v>
      </c>
      <c r="CR104" s="9"/>
      <c r="CS104" s="9">
        <v>0</v>
      </c>
      <c r="CT104" s="9"/>
      <c r="CU104" s="9">
        <v>0</v>
      </c>
      <c r="CV104" s="9"/>
      <c r="CW104" s="9">
        <v>0</v>
      </c>
      <c r="CX104" s="9"/>
      <c r="CY104" s="9">
        <v>0</v>
      </c>
      <c r="CZ104" s="9"/>
      <c r="DA104" s="9">
        <v>0</v>
      </c>
      <c r="DB104" s="9"/>
      <c r="DC104" s="9">
        <v>0</v>
      </c>
      <c r="DD104" s="9"/>
      <c r="DE104" s="9">
        <v>0</v>
      </c>
      <c r="DF104" s="19"/>
      <c r="DG104" s="31">
        <f t="shared" si="175"/>
        <v>-27254.15</v>
      </c>
      <c r="DH104" s="9">
        <v>0</v>
      </c>
      <c r="DI104" s="19"/>
      <c r="DJ104" s="9">
        <v>0</v>
      </c>
      <c r="DK104" s="9"/>
      <c r="DL104" s="9">
        <v>-28255.15</v>
      </c>
      <c r="DM104" s="9"/>
      <c r="DN104" s="9">
        <v>0</v>
      </c>
      <c r="DO104" s="9"/>
      <c r="DP104" s="9">
        <v>0</v>
      </c>
      <c r="DQ104" s="9"/>
      <c r="DR104" s="9">
        <v>0</v>
      </c>
      <c r="DS104" s="9"/>
      <c r="DT104" s="9">
        <v>0</v>
      </c>
      <c r="DU104" s="9"/>
      <c r="DV104" s="9">
        <v>0</v>
      </c>
      <c r="DW104" s="9"/>
      <c r="DX104" s="9">
        <v>0</v>
      </c>
      <c r="DY104" s="19"/>
      <c r="DZ104" s="9">
        <v>0</v>
      </c>
      <c r="EA104" s="9"/>
      <c r="EB104" s="9">
        <v>0</v>
      </c>
      <c r="EC104" s="9"/>
      <c r="ED104" s="31">
        <f>SUM(DH104:EB104)</f>
        <v>-28255.15</v>
      </c>
      <c r="EE104" s="9">
        <v>0</v>
      </c>
      <c r="EF104" s="19"/>
      <c r="EG104" s="9">
        <v>0</v>
      </c>
      <c r="EH104" s="9"/>
      <c r="EI104" s="9">
        <v>-28255.15</v>
      </c>
      <c r="EJ104" s="9"/>
      <c r="EK104" s="9">
        <v>0</v>
      </c>
      <c r="EL104" s="9"/>
      <c r="EM104" s="9">
        <v>0</v>
      </c>
      <c r="EN104" s="9"/>
      <c r="EO104" s="9">
        <v>0</v>
      </c>
      <c r="EP104" s="9"/>
      <c r="EQ104" s="9">
        <v>0</v>
      </c>
      <c r="ER104" s="9"/>
      <c r="ES104" s="9">
        <v>0</v>
      </c>
      <c r="ET104" s="9"/>
      <c r="EU104" s="9">
        <v>0</v>
      </c>
      <c r="EV104" s="9"/>
      <c r="EW104" s="9">
        <v>0</v>
      </c>
      <c r="EX104" s="9"/>
      <c r="EY104" s="9">
        <v>0</v>
      </c>
      <c r="EZ104" s="31">
        <f t="shared" si="176"/>
        <v>-28255.15</v>
      </c>
      <c r="FA104" s="9">
        <v>0</v>
      </c>
      <c r="FB104" s="19"/>
      <c r="FC104" s="9">
        <v>0</v>
      </c>
      <c r="FD104" s="19"/>
      <c r="FE104" s="9">
        <v>-27255.15</v>
      </c>
      <c r="FF104" s="9"/>
      <c r="FG104" s="9">
        <v>0</v>
      </c>
      <c r="FH104" s="9"/>
      <c r="FI104" s="9">
        <v>0</v>
      </c>
      <c r="FJ104" s="9"/>
      <c r="FK104" s="9">
        <v>0</v>
      </c>
      <c r="FL104" s="9"/>
      <c r="FM104" s="9">
        <v>0</v>
      </c>
      <c r="FN104" s="9"/>
      <c r="FO104" s="9">
        <v>0</v>
      </c>
      <c r="FP104" s="9"/>
      <c r="FQ104" s="9">
        <v>0</v>
      </c>
      <c r="FR104" s="9"/>
      <c r="FS104" s="9">
        <v>0</v>
      </c>
      <c r="FT104" s="9"/>
      <c r="FU104" s="9">
        <v>0</v>
      </c>
      <c r="FV104" s="31">
        <f t="shared" si="177"/>
        <v>-27255.15</v>
      </c>
      <c r="FW104" s="9">
        <v>0</v>
      </c>
      <c r="FX104" s="19"/>
      <c r="FY104" s="9">
        <v>0</v>
      </c>
      <c r="FZ104" s="9"/>
      <c r="GA104" s="9">
        <v>-27174.15</v>
      </c>
      <c r="GB104" s="9"/>
      <c r="GC104" s="9">
        <v>0</v>
      </c>
      <c r="GD104" s="9"/>
      <c r="GE104" s="9">
        <v>0</v>
      </c>
      <c r="GF104" s="9"/>
      <c r="GG104" s="9">
        <v>0</v>
      </c>
      <c r="GH104" s="9"/>
      <c r="GI104" s="9">
        <v>0</v>
      </c>
      <c r="GJ104" s="9"/>
      <c r="GK104" s="9">
        <v>0</v>
      </c>
      <c r="GL104" s="9"/>
      <c r="GM104" s="9">
        <v>0</v>
      </c>
      <c r="GN104" s="9"/>
      <c r="GO104" s="9">
        <v>0</v>
      </c>
      <c r="GP104" s="9"/>
      <c r="GQ104" s="9">
        <v>0</v>
      </c>
      <c r="GR104" s="19"/>
      <c r="GS104" s="31">
        <f t="shared" si="178"/>
        <v>-27174.15</v>
      </c>
      <c r="GT104" s="9">
        <v>0</v>
      </c>
      <c r="GU104" s="19"/>
      <c r="GV104" s="9">
        <v>0</v>
      </c>
      <c r="GW104" s="19"/>
      <c r="GX104" s="9">
        <v>-27053.15</v>
      </c>
      <c r="GY104" s="9"/>
      <c r="GZ104" s="9">
        <v>0</v>
      </c>
      <c r="HA104" s="9"/>
      <c r="HB104" s="9">
        <v>0</v>
      </c>
      <c r="HC104" s="9"/>
      <c r="HD104" s="9">
        <v>0</v>
      </c>
      <c r="HE104" s="9"/>
      <c r="HF104" s="9">
        <v>0</v>
      </c>
      <c r="HG104" s="9"/>
      <c r="HH104" s="9">
        <v>0</v>
      </c>
      <c r="HI104" s="9"/>
      <c r="HJ104" s="9">
        <v>0</v>
      </c>
      <c r="HK104" s="9"/>
      <c r="HL104" s="9">
        <v>0</v>
      </c>
      <c r="HM104" s="9"/>
      <c r="HN104" s="9">
        <v>0</v>
      </c>
      <c r="HO104" s="19"/>
      <c r="HP104" s="31">
        <f t="shared" si="179"/>
        <v>-27053.15</v>
      </c>
      <c r="HQ104" s="9">
        <v>0</v>
      </c>
      <c r="HR104" s="19"/>
      <c r="HS104" s="9">
        <v>0</v>
      </c>
      <c r="HT104" s="19"/>
      <c r="HU104" s="9">
        <v>-27052.720000000001</v>
      </c>
      <c r="HV104" s="9"/>
      <c r="HW104" s="9">
        <v>0</v>
      </c>
      <c r="HX104" s="9"/>
      <c r="HY104" s="9">
        <v>0</v>
      </c>
      <c r="HZ104" s="9"/>
      <c r="IA104" s="9">
        <v>0</v>
      </c>
      <c r="IB104" s="17"/>
      <c r="IC104" s="9">
        <v>0</v>
      </c>
      <c r="ID104" s="9"/>
      <c r="IE104" s="9">
        <v>0</v>
      </c>
      <c r="IF104" s="9"/>
      <c r="IG104" s="9">
        <v>0</v>
      </c>
      <c r="IH104" s="9"/>
      <c r="II104" s="9">
        <v>0</v>
      </c>
      <c r="IJ104" s="9"/>
      <c r="IK104" s="9">
        <v>0</v>
      </c>
      <c r="IL104" s="9"/>
      <c r="IM104" s="9">
        <v>0</v>
      </c>
      <c r="IN104" s="9"/>
      <c r="IO104" s="31">
        <f t="shared" si="180"/>
        <v>-27052.720000000001</v>
      </c>
      <c r="IP104" s="9">
        <v>0</v>
      </c>
      <c r="IQ104" s="19"/>
      <c r="IR104" s="9">
        <v>0</v>
      </c>
      <c r="IS104" s="19"/>
      <c r="IT104" s="9">
        <v>-28053.15</v>
      </c>
      <c r="IU104" s="9"/>
      <c r="IV104" s="9">
        <v>0</v>
      </c>
      <c r="IW104" s="9"/>
      <c r="IX104" s="9">
        <v>0</v>
      </c>
      <c r="IY104" s="9"/>
      <c r="IZ104" s="9">
        <v>0</v>
      </c>
      <c r="JA104" s="9"/>
      <c r="JB104" s="9">
        <v>0</v>
      </c>
      <c r="JC104" s="9"/>
      <c r="JD104" s="9">
        <v>0</v>
      </c>
      <c r="JE104" s="9"/>
      <c r="JF104" s="9">
        <v>0</v>
      </c>
      <c r="JG104" s="9"/>
      <c r="JH104" s="9">
        <v>0</v>
      </c>
      <c r="JI104" s="9"/>
      <c r="JJ104" s="9">
        <v>0</v>
      </c>
      <c r="JK104" s="9"/>
      <c r="JL104" s="9">
        <v>0</v>
      </c>
      <c r="JM104" s="9"/>
      <c r="JN104" s="31">
        <f t="shared" si="181"/>
        <v>-28053.15</v>
      </c>
      <c r="JO104" s="9">
        <v>0</v>
      </c>
      <c r="JP104" s="9"/>
      <c r="JQ104" s="9">
        <f t="shared" si="188"/>
        <v>0</v>
      </c>
      <c r="JR104" s="9"/>
      <c r="JS104" s="9">
        <f t="shared" si="189"/>
        <v>0</v>
      </c>
      <c r="JT104" s="9"/>
      <c r="JU104" s="9">
        <f t="shared" si="190"/>
        <v>0</v>
      </c>
      <c r="JV104" s="9"/>
      <c r="JW104" s="31">
        <f t="shared" si="139"/>
        <v>0</v>
      </c>
      <c r="JX104" s="9"/>
      <c r="JY104" s="9">
        <f t="shared" si="191"/>
        <v>0</v>
      </c>
      <c r="JZ104" s="19"/>
      <c r="KA104" s="9">
        <f>H104+AB104+AY104+BT104+CO104+DJ104+EG104+FC104+FY104+GV104+HS104+IR104</f>
        <v>0</v>
      </c>
      <c r="KB104" s="8"/>
      <c r="KC104" s="9">
        <f>J104+AD104+BA104+BV104+CQ104+DL104+EI104+FE104+GA104+GX104+IT104+HU104</f>
        <v>-333373.37</v>
      </c>
      <c r="KD104" s="9"/>
      <c r="KE104" s="9">
        <f t="shared" si="192"/>
        <v>0</v>
      </c>
      <c r="KF104" s="9"/>
      <c r="KG104" s="9">
        <f t="shared" si="193"/>
        <v>0</v>
      </c>
      <c r="KH104" s="9"/>
      <c r="KI104" s="9">
        <f t="shared" si="194"/>
        <v>0</v>
      </c>
      <c r="KJ104" s="9"/>
      <c r="KK104" s="9">
        <f t="shared" si="195"/>
        <v>0</v>
      </c>
      <c r="KL104" s="9"/>
      <c r="KM104" s="9">
        <f t="shared" si="196"/>
        <v>0</v>
      </c>
      <c r="KN104" s="9"/>
      <c r="KO104" s="9">
        <f t="shared" si="197"/>
        <v>0</v>
      </c>
      <c r="KP104" s="9"/>
      <c r="KQ104" s="31">
        <f t="shared" si="182"/>
        <v>-333373.37</v>
      </c>
      <c r="KR104" s="9"/>
      <c r="KS104" s="31">
        <v>-253261.66999999998</v>
      </c>
      <c r="KT104" s="23"/>
      <c r="KU104" s="23"/>
      <c r="KV104" s="85"/>
    </row>
    <row r="105" spans="1:308" x14ac:dyDescent="0.2">
      <c r="A105" s="74">
        <v>12</v>
      </c>
      <c r="B105" s="40" t="s">
        <v>201</v>
      </c>
      <c r="C105" s="11" t="s">
        <v>202</v>
      </c>
      <c r="E105" s="19"/>
      <c r="F105" s="9">
        <v>0</v>
      </c>
      <c r="G105" s="19"/>
      <c r="H105" s="9">
        <v>0</v>
      </c>
      <c r="I105" s="19"/>
      <c r="J105" s="9">
        <v>-8215.32</v>
      </c>
      <c r="K105" s="9"/>
      <c r="L105" s="9">
        <v>0</v>
      </c>
      <c r="M105" s="9"/>
      <c r="N105" s="9">
        <v>0</v>
      </c>
      <c r="O105" s="9"/>
      <c r="P105" s="9">
        <v>0</v>
      </c>
      <c r="Q105" s="9"/>
      <c r="R105" s="9">
        <v>0</v>
      </c>
      <c r="S105" s="9"/>
      <c r="T105" s="9">
        <v>0</v>
      </c>
      <c r="U105" s="9"/>
      <c r="V105" s="9">
        <v>0</v>
      </c>
      <c r="W105" s="9"/>
      <c r="X105" s="9">
        <v>0</v>
      </c>
      <c r="Y105" s="31">
        <f t="shared" si="171"/>
        <v>-8215.32</v>
      </c>
      <c r="Z105" s="9">
        <v>0</v>
      </c>
      <c r="AA105" s="19"/>
      <c r="AB105" s="9">
        <v>0</v>
      </c>
      <c r="AC105" s="19"/>
      <c r="AD105" s="9">
        <v>-6934.36</v>
      </c>
      <c r="AE105" s="9"/>
      <c r="AF105" s="9">
        <v>0</v>
      </c>
      <c r="AG105" s="9"/>
      <c r="AH105" s="9">
        <v>0</v>
      </c>
      <c r="AI105" s="9"/>
      <c r="AJ105" s="9">
        <v>0</v>
      </c>
      <c r="AK105" s="9"/>
      <c r="AL105" s="17">
        <f t="shared" si="183"/>
        <v>0</v>
      </c>
      <c r="AM105" s="9"/>
      <c r="AN105" s="17">
        <f t="shared" si="184"/>
        <v>0</v>
      </c>
      <c r="AO105" s="17"/>
      <c r="AP105" s="9">
        <v>0</v>
      </c>
      <c r="AQ105" s="17"/>
      <c r="AR105" s="9">
        <v>0</v>
      </c>
      <c r="AS105" s="17"/>
      <c r="AT105" s="9">
        <v>0</v>
      </c>
      <c r="AU105" s="9"/>
      <c r="AV105" s="31">
        <f t="shared" si="172"/>
        <v>-6934.36</v>
      </c>
      <c r="AW105" s="9">
        <v>0</v>
      </c>
      <c r="AX105" s="19"/>
      <c r="AY105" s="9">
        <v>0</v>
      </c>
      <c r="AZ105" s="9"/>
      <c r="BA105" s="9">
        <v>-7574.84</v>
      </c>
      <c r="BB105" s="9"/>
      <c r="BC105" s="9">
        <v>0</v>
      </c>
      <c r="BD105" s="9"/>
      <c r="BE105" s="9">
        <v>0</v>
      </c>
      <c r="BF105" s="9"/>
      <c r="BG105" s="9">
        <v>0</v>
      </c>
      <c r="BH105" s="9"/>
      <c r="BI105" s="9">
        <v>0</v>
      </c>
      <c r="BJ105" s="9"/>
      <c r="BK105" s="9">
        <v>0</v>
      </c>
      <c r="BL105" s="9"/>
      <c r="BM105" s="9">
        <v>0</v>
      </c>
      <c r="BN105" s="9"/>
      <c r="BO105" s="9">
        <v>0</v>
      </c>
      <c r="BP105" s="19"/>
      <c r="BQ105" s="31">
        <f t="shared" si="173"/>
        <v>-7574.84</v>
      </c>
      <c r="BR105" s="9">
        <v>0</v>
      </c>
      <c r="BS105" s="19"/>
      <c r="BT105" s="9">
        <v>0</v>
      </c>
      <c r="BU105" s="9"/>
      <c r="BV105" s="9">
        <v>-8053.2199999999993</v>
      </c>
      <c r="BW105" s="9"/>
      <c r="BX105" s="9">
        <v>0</v>
      </c>
      <c r="BY105" s="9"/>
      <c r="BZ105" s="9">
        <v>0</v>
      </c>
      <c r="CA105" s="9"/>
      <c r="CB105" s="17">
        <f t="shared" si="185"/>
        <v>0</v>
      </c>
      <c r="CC105" s="9"/>
      <c r="CD105" s="9">
        <v>0</v>
      </c>
      <c r="CE105" s="17"/>
      <c r="CF105" s="9">
        <v>0</v>
      </c>
      <c r="CG105" s="9"/>
      <c r="CH105" s="17">
        <f t="shared" si="186"/>
        <v>0</v>
      </c>
      <c r="CI105" s="17"/>
      <c r="CJ105" s="17">
        <f t="shared" si="187"/>
        <v>0</v>
      </c>
      <c r="CK105" s="19"/>
      <c r="CL105" s="31">
        <f t="shared" si="174"/>
        <v>-8053.2199999999993</v>
      </c>
      <c r="CM105" s="9">
        <v>0</v>
      </c>
      <c r="CN105" s="19"/>
      <c r="CO105" s="9">
        <v>0</v>
      </c>
      <c r="CP105" s="9"/>
      <c r="CQ105" s="9">
        <v>-7574.84</v>
      </c>
      <c r="CR105" s="9"/>
      <c r="CS105" s="9">
        <v>0</v>
      </c>
      <c r="CT105" s="9"/>
      <c r="CU105" s="9">
        <v>0</v>
      </c>
      <c r="CV105" s="9"/>
      <c r="CW105" s="9">
        <v>0</v>
      </c>
      <c r="CX105" s="9"/>
      <c r="CY105" s="9">
        <v>0</v>
      </c>
      <c r="CZ105" s="9"/>
      <c r="DA105" s="9">
        <v>0</v>
      </c>
      <c r="DB105" s="9"/>
      <c r="DC105" s="9">
        <v>0</v>
      </c>
      <c r="DD105" s="9"/>
      <c r="DE105" s="9">
        <v>0</v>
      </c>
      <c r="DF105" s="19"/>
      <c r="DG105" s="31">
        <f t="shared" si="175"/>
        <v>-7574.84</v>
      </c>
      <c r="DH105" s="9">
        <v>0</v>
      </c>
      <c r="DI105" s="19"/>
      <c r="DJ105" s="9">
        <v>0</v>
      </c>
      <c r="DK105" s="9"/>
      <c r="DL105" s="9">
        <v>-7574.84</v>
      </c>
      <c r="DM105" s="9"/>
      <c r="DN105" s="9">
        <v>0</v>
      </c>
      <c r="DO105" s="9"/>
      <c r="DP105" s="9">
        <v>0</v>
      </c>
      <c r="DQ105" s="9"/>
      <c r="DR105" s="9">
        <v>0</v>
      </c>
      <c r="DS105" s="9"/>
      <c r="DT105" s="9">
        <v>0</v>
      </c>
      <c r="DU105" s="9"/>
      <c r="DV105" s="9">
        <v>0</v>
      </c>
      <c r="DW105" s="9"/>
      <c r="DX105" s="9">
        <v>0</v>
      </c>
      <c r="DY105" s="19"/>
      <c r="DZ105" s="9">
        <v>0</v>
      </c>
      <c r="EA105" s="9"/>
      <c r="EB105" s="9">
        <v>0</v>
      </c>
      <c r="EC105" s="9"/>
      <c r="ED105" s="31">
        <f>SUM(DH105:EB105)</f>
        <v>-7574.84</v>
      </c>
      <c r="EE105" s="9">
        <v>0</v>
      </c>
      <c r="EF105" s="19"/>
      <c r="EG105" s="9">
        <v>0</v>
      </c>
      <c r="EH105" s="9"/>
      <c r="EI105" s="9">
        <v>-7574.84</v>
      </c>
      <c r="EJ105" s="9"/>
      <c r="EK105" s="9">
        <v>0</v>
      </c>
      <c r="EL105" s="9"/>
      <c r="EM105" s="9">
        <v>0</v>
      </c>
      <c r="EN105" s="9"/>
      <c r="EO105" s="9">
        <v>0</v>
      </c>
      <c r="EP105" s="9"/>
      <c r="EQ105" s="9">
        <v>0</v>
      </c>
      <c r="ER105" s="9"/>
      <c r="ES105" s="9">
        <v>0</v>
      </c>
      <c r="ET105" s="9"/>
      <c r="EU105" s="9">
        <v>0</v>
      </c>
      <c r="EV105" s="9"/>
      <c r="EW105" s="9">
        <v>0</v>
      </c>
      <c r="EX105" s="9"/>
      <c r="EY105" s="9">
        <v>0</v>
      </c>
      <c r="EZ105" s="31">
        <f t="shared" si="176"/>
        <v>-7574.84</v>
      </c>
      <c r="FA105" s="9">
        <v>0</v>
      </c>
      <c r="FB105" s="19"/>
      <c r="FC105" s="9">
        <v>0</v>
      </c>
      <c r="FD105" s="19"/>
      <c r="FE105" s="9">
        <v>-7574.84</v>
      </c>
      <c r="FF105" s="9"/>
      <c r="FG105" s="9">
        <v>0</v>
      </c>
      <c r="FH105" s="9"/>
      <c r="FI105" s="9">
        <v>0</v>
      </c>
      <c r="FJ105" s="9"/>
      <c r="FK105" s="9">
        <v>0</v>
      </c>
      <c r="FL105" s="9"/>
      <c r="FM105" s="9">
        <v>0</v>
      </c>
      <c r="FN105" s="9"/>
      <c r="FO105" s="9">
        <v>0</v>
      </c>
      <c r="FP105" s="9"/>
      <c r="FQ105" s="9">
        <v>0</v>
      </c>
      <c r="FR105" s="9"/>
      <c r="FS105" s="9">
        <v>0</v>
      </c>
      <c r="FT105" s="9"/>
      <c r="FU105" s="9">
        <v>0</v>
      </c>
      <c r="FV105" s="31">
        <f t="shared" si="177"/>
        <v>-7574.84</v>
      </c>
      <c r="FW105" s="9">
        <v>0</v>
      </c>
      <c r="FX105" s="19"/>
      <c r="FY105" s="9">
        <v>0</v>
      </c>
      <c r="FZ105" s="9"/>
      <c r="GA105" s="9">
        <v>-7574.84</v>
      </c>
      <c r="GB105" s="9"/>
      <c r="GC105" s="9">
        <v>0</v>
      </c>
      <c r="GD105" s="9"/>
      <c r="GE105" s="9">
        <v>0</v>
      </c>
      <c r="GF105" s="9"/>
      <c r="GG105" s="9">
        <v>0</v>
      </c>
      <c r="GH105" s="9"/>
      <c r="GI105" s="9">
        <v>0</v>
      </c>
      <c r="GJ105" s="9"/>
      <c r="GK105" s="9">
        <v>0</v>
      </c>
      <c r="GL105" s="9"/>
      <c r="GM105" s="9">
        <v>0</v>
      </c>
      <c r="GN105" s="9"/>
      <c r="GO105" s="9">
        <v>0</v>
      </c>
      <c r="GP105" s="9"/>
      <c r="GQ105" s="9">
        <v>0</v>
      </c>
      <c r="GR105" s="19"/>
      <c r="GS105" s="31">
        <f t="shared" si="178"/>
        <v>-7574.84</v>
      </c>
      <c r="GT105" s="9">
        <v>0</v>
      </c>
      <c r="GU105" s="19"/>
      <c r="GV105" s="9">
        <v>0</v>
      </c>
      <c r="GW105" s="19"/>
      <c r="GX105" s="9">
        <v>-7574.84</v>
      </c>
      <c r="GY105" s="9"/>
      <c r="GZ105" s="9">
        <v>0</v>
      </c>
      <c r="HA105" s="9"/>
      <c r="HB105" s="9">
        <v>0</v>
      </c>
      <c r="HC105" s="9"/>
      <c r="HD105" s="9">
        <v>0</v>
      </c>
      <c r="HE105" s="9"/>
      <c r="HF105" s="9">
        <v>0</v>
      </c>
      <c r="HG105" s="9"/>
      <c r="HH105" s="9">
        <v>0</v>
      </c>
      <c r="HI105" s="9"/>
      <c r="HJ105" s="9">
        <v>0</v>
      </c>
      <c r="HK105" s="9"/>
      <c r="HL105" s="9">
        <v>0</v>
      </c>
      <c r="HM105" s="9"/>
      <c r="HN105" s="9">
        <v>0</v>
      </c>
      <c r="HO105" s="19"/>
      <c r="HP105" s="31">
        <f t="shared" si="179"/>
        <v>-7574.84</v>
      </c>
      <c r="HQ105" s="9">
        <v>0</v>
      </c>
      <c r="HR105" s="19"/>
      <c r="HS105" s="9">
        <v>0</v>
      </c>
      <c r="HT105" s="19"/>
      <c r="HU105" s="9">
        <v>-15149.68</v>
      </c>
      <c r="HV105" s="9"/>
      <c r="HW105" s="9">
        <v>0</v>
      </c>
      <c r="HX105" s="9"/>
      <c r="HY105" s="9">
        <v>0</v>
      </c>
      <c r="HZ105" s="9"/>
      <c r="IA105" s="9">
        <v>0</v>
      </c>
      <c r="IB105" s="17"/>
      <c r="IC105" s="9">
        <v>0</v>
      </c>
      <c r="ID105" s="9"/>
      <c r="IE105" s="9">
        <v>0</v>
      </c>
      <c r="IF105" s="9"/>
      <c r="IG105" s="9">
        <v>0</v>
      </c>
      <c r="IH105" s="9"/>
      <c r="II105" s="9">
        <v>0</v>
      </c>
      <c r="IJ105" s="9"/>
      <c r="IK105" s="9">
        <v>0</v>
      </c>
      <c r="IL105" s="9"/>
      <c r="IM105" s="9">
        <v>0</v>
      </c>
      <c r="IN105" s="9"/>
      <c r="IO105" s="31">
        <f t="shared" si="180"/>
        <v>-15149.68</v>
      </c>
      <c r="IP105" s="9">
        <v>0</v>
      </c>
      <c r="IQ105" s="19"/>
      <c r="IR105" s="9">
        <v>0</v>
      </c>
      <c r="IS105" s="19"/>
      <c r="IT105" s="9">
        <v>-7574.84</v>
      </c>
      <c r="IU105" s="9"/>
      <c r="IV105" s="9">
        <v>0</v>
      </c>
      <c r="IW105" s="9"/>
      <c r="IX105" s="9">
        <v>0</v>
      </c>
      <c r="IY105" s="9"/>
      <c r="IZ105" s="9">
        <v>0</v>
      </c>
      <c r="JA105" s="9"/>
      <c r="JB105" s="9">
        <v>0</v>
      </c>
      <c r="JC105" s="9"/>
      <c r="JD105" s="9">
        <v>0</v>
      </c>
      <c r="JE105" s="9"/>
      <c r="JF105" s="9">
        <v>0</v>
      </c>
      <c r="JG105" s="9"/>
      <c r="JH105" s="9">
        <v>0</v>
      </c>
      <c r="JI105" s="9"/>
      <c r="JJ105" s="9">
        <v>0</v>
      </c>
      <c r="JK105" s="9"/>
      <c r="JL105" s="9">
        <v>0</v>
      </c>
      <c r="JM105" s="9"/>
      <c r="JN105" s="31">
        <f t="shared" si="181"/>
        <v>-7574.84</v>
      </c>
      <c r="JO105" s="9">
        <v>0</v>
      </c>
      <c r="JP105" s="9"/>
      <c r="JQ105" s="9">
        <f t="shared" si="188"/>
        <v>0</v>
      </c>
      <c r="JR105" s="9"/>
      <c r="JS105" s="9">
        <f t="shared" si="189"/>
        <v>0</v>
      </c>
      <c r="JT105" s="9"/>
      <c r="JU105" s="9">
        <f t="shared" si="190"/>
        <v>0</v>
      </c>
      <c r="JV105" s="9"/>
      <c r="JW105" s="31">
        <f t="shared" si="139"/>
        <v>0</v>
      </c>
      <c r="JX105" s="9"/>
      <c r="JY105" s="9">
        <f t="shared" si="191"/>
        <v>0</v>
      </c>
      <c r="JZ105" s="19"/>
      <c r="KA105" s="9">
        <f>H105+AB105+AY105+BT105+CO105+DJ105+EG105+FC105+FY105+GV105+HS105+IR105</f>
        <v>0</v>
      </c>
      <c r="KB105" s="8"/>
      <c r="KC105" s="9">
        <f>J105+AD105+BA105+BV105+CQ105+DL105+EI105+FE105+GA105+GX105+IT105+HU105</f>
        <v>-98951.299999999988</v>
      </c>
      <c r="KD105" s="9"/>
      <c r="KE105" s="9">
        <f t="shared" si="192"/>
        <v>0</v>
      </c>
      <c r="KF105" s="9"/>
      <c r="KG105" s="9">
        <f t="shared" si="193"/>
        <v>0</v>
      </c>
      <c r="KH105" s="9"/>
      <c r="KI105" s="9">
        <f t="shared" si="194"/>
        <v>0</v>
      </c>
      <c r="KJ105" s="9"/>
      <c r="KK105" s="9">
        <f t="shared" si="195"/>
        <v>0</v>
      </c>
      <c r="KL105" s="9"/>
      <c r="KM105" s="9">
        <f t="shared" si="196"/>
        <v>0</v>
      </c>
      <c r="KN105" s="9"/>
      <c r="KO105" s="9">
        <f t="shared" si="197"/>
        <v>0</v>
      </c>
      <c r="KP105" s="9"/>
      <c r="KQ105" s="31">
        <f t="shared" si="182"/>
        <v>-98951.299999999988</v>
      </c>
      <c r="KR105" s="9"/>
      <c r="KS105" s="31">
        <v>-76794.330000000016</v>
      </c>
      <c r="KT105" s="23"/>
      <c r="KU105" s="23"/>
      <c r="KV105" s="14"/>
    </row>
    <row r="106" spans="1:308" x14ac:dyDescent="0.2">
      <c r="A106" s="74">
        <v>12</v>
      </c>
      <c r="B106" s="40" t="s">
        <v>203</v>
      </c>
      <c r="C106" s="11" t="s">
        <v>204</v>
      </c>
      <c r="E106" s="19"/>
      <c r="F106" s="9">
        <v>0</v>
      </c>
      <c r="G106" s="19"/>
      <c r="H106" s="9">
        <v>0</v>
      </c>
      <c r="I106" s="19"/>
      <c r="J106" s="9">
        <v>-2252.0100000000002</v>
      </c>
      <c r="K106" s="9"/>
      <c r="L106" s="9">
        <v>0</v>
      </c>
      <c r="M106" s="9"/>
      <c r="N106" s="9">
        <v>0</v>
      </c>
      <c r="O106" s="9"/>
      <c r="P106" s="9">
        <v>0</v>
      </c>
      <c r="Q106" s="9"/>
      <c r="R106" s="9">
        <v>0</v>
      </c>
      <c r="S106" s="9"/>
      <c r="T106" s="9">
        <v>0</v>
      </c>
      <c r="U106" s="9"/>
      <c r="V106" s="9">
        <v>0</v>
      </c>
      <c r="W106" s="9"/>
      <c r="X106" s="9">
        <v>0</v>
      </c>
      <c r="Y106" s="31">
        <f t="shared" si="171"/>
        <v>-2252.0100000000002</v>
      </c>
      <c r="Z106" s="9">
        <v>0</v>
      </c>
      <c r="AA106" s="19"/>
      <c r="AB106" s="9">
        <v>0</v>
      </c>
      <c r="AC106" s="19"/>
      <c r="AD106" s="9">
        <v>-4352.01</v>
      </c>
      <c r="AE106" s="9"/>
      <c r="AF106" s="9">
        <v>0</v>
      </c>
      <c r="AG106" s="9"/>
      <c r="AH106" s="9">
        <v>0</v>
      </c>
      <c r="AI106" s="9"/>
      <c r="AJ106" s="9">
        <v>0</v>
      </c>
      <c r="AK106" s="9"/>
      <c r="AL106" s="17">
        <f t="shared" si="183"/>
        <v>0</v>
      </c>
      <c r="AM106" s="9"/>
      <c r="AN106" s="17">
        <f t="shared" si="184"/>
        <v>0</v>
      </c>
      <c r="AO106" s="17"/>
      <c r="AP106" s="9">
        <v>0</v>
      </c>
      <c r="AQ106" s="17"/>
      <c r="AR106" s="9">
        <v>0</v>
      </c>
      <c r="AS106" s="17"/>
      <c r="AT106" s="9">
        <v>0</v>
      </c>
      <c r="AU106" s="9"/>
      <c r="AV106" s="31">
        <f t="shared" si="172"/>
        <v>-4352.01</v>
      </c>
      <c r="AW106" s="9">
        <v>0</v>
      </c>
      <c r="AX106" s="19"/>
      <c r="AY106" s="9">
        <v>0</v>
      </c>
      <c r="AZ106" s="9"/>
      <c r="BA106" s="9">
        <v>-4352.01</v>
      </c>
      <c r="BB106" s="9"/>
      <c r="BC106" s="9">
        <v>0</v>
      </c>
      <c r="BD106" s="9"/>
      <c r="BE106" s="9">
        <v>0</v>
      </c>
      <c r="BF106" s="9"/>
      <c r="BG106" s="9">
        <v>0</v>
      </c>
      <c r="BH106" s="9"/>
      <c r="BI106" s="9">
        <v>0</v>
      </c>
      <c r="BJ106" s="9"/>
      <c r="BK106" s="9">
        <v>0</v>
      </c>
      <c r="BL106" s="9"/>
      <c r="BM106" s="9">
        <v>0</v>
      </c>
      <c r="BN106" s="9"/>
      <c r="BO106" s="9">
        <v>0</v>
      </c>
      <c r="BP106" s="19"/>
      <c r="BQ106" s="31">
        <f t="shared" si="173"/>
        <v>-4352.01</v>
      </c>
      <c r="BR106" s="9">
        <v>0</v>
      </c>
      <c r="BS106" s="19"/>
      <c r="BT106" s="9">
        <v>0</v>
      </c>
      <c r="BU106" s="9"/>
      <c r="BV106" s="9">
        <v>-4352.01</v>
      </c>
      <c r="BW106" s="9"/>
      <c r="BX106" s="9">
        <v>0</v>
      </c>
      <c r="BY106" s="9"/>
      <c r="BZ106" s="9">
        <v>0</v>
      </c>
      <c r="CA106" s="9"/>
      <c r="CB106" s="17">
        <f t="shared" si="185"/>
        <v>0</v>
      </c>
      <c r="CC106" s="9"/>
      <c r="CD106" s="9">
        <v>0</v>
      </c>
      <c r="CE106" s="17"/>
      <c r="CF106" s="9">
        <v>0</v>
      </c>
      <c r="CG106" s="9"/>
      <c r="CH106" s="17">
        <f t="shared" si="186"/>
        <v>0</v>
      </c>
      <c r="CI106" s="17"/>
      <c r="CJ106" s="17">
        <f t="shared" si="187"/>
        <v>0</v>
      </c>
      <c r="CK106" s="19"/>
      <c r="CL106" s="31">
        <f t="shared" si="174"/>
        <v>-4352.01</v>
      </c>
      <c r="CM106" s="9">
        <v>0</v>
      </c>
      <c r="CN106" s="19"/>
      <c r="CO106" s="9">
        <v>0</v>
      </c>
      <c r="CP106" s="9"/>
      <c r="CQ106" s="9">
        <v>-4193.29</v>
      </c>
      <c r="CR106" s="9"/>
      <c r="CS106" s="9">
        <v>0</v>
      </c>
      <c r="CT106" s="9"/>
      <c r="CU106" s="9">
        <v>0</v>
      </c>
      <c r="CV106" s="9"/>
      <c r="CW106" s="9">
        <v>0</v>
      </c>
      <c r="CX106" s="9"/>
      <c r="CY106" s="9">
        <v>0</v>
      </c>
      <c r="CZ106" s="9"/>
      <c r="DA106" s="9">
        <v>0</v>
      </c>
      <c r="DB106" s="9"/>
      <c r="DC106" s="9">
        <v>0</v>
      </c>
      <c r="DD106" s="9"/>
      <c r="DE106" s="9">
        <v>0</v>
      </c>
      <c r="DF106" s="19"/>
      <c r="DG106" s="31">
        <f t="shared" si="175"/>
        <v>-4193.29</v>
      </c>
      <c r="DH106" s="9">
        <v>0</v>
      </c>
      <c r="DI106" s="19"/>
      <c r="DJ106" s="9">
        <v>0</v>
      </c>
      <c r="DK106" s="9"/>
      <c r="DL106" s="9">
        <v>-4469.18</v>
      </c>
      <c r="DM106" s="9"/>
      <c r="DN106" s="9">
        <v>0</v>
      </c>
      <c r="DO106" s="9"/>
      <c r="DP106" s="9">
        <v>0</v>
      </c>
      <c r="DQ106" s="9"/>
      <c r="DR106" s="9">
        <v>0</v>
      </c>
      <c r="DS106" s="9"/>
      <c r="DT106" s="9">
        <v>0</v>
      </c>
      <c r="DU106" s="9"/>
      <c r="DV106" s="9">
        <v>0</v>
      </c>
      <c r="DW106" s="9"/>
      <c r="DX106" s="9">
        <v>0</v>
      </c>
      <c r="DY106" s="19"/>
      <c r="DZ106" s="9">
        <v>0</v>
      </c>
      <c r="EA106" s="9"/>
      <c r="EB106" s="9">
        <v>0</v>
      </c>
      <c r="EC106" s="9"/>
      <c r="ED106" s="31">
        <f>SUM(DH106:EB106)</f>
        <v>-4469.18</v>
      </c>
      <c r="EE106" s="9">
        <v>0</v>
      </c>
      <c r="EF106" s="19"/>
      <c r="EG106" s="9">
        <v>0</v>
      </c>
      <c r="EH106" s="9"/>
      <c r="EI106" s="9">
        <v>-4422.9799999999996</v>
      </c>
      <c r="EJ106" s="9"/>
      <c r="EK106" s="9">
        <v>0</v>
      </c>
      <c r="EL106" s="9"/>
      <c r="EM106" s="9">
        <v>0</v>
      </c>
      <c r="EN106" s="9"/>
      <c r="EO106" s="9">
        <v>0</v>
      </c>
      <c r="EP106" s="9"/>
      <c r="EQ106" s="9">
        <v>0</v>
      </c>
      <c r="ER106" s="9"/>
      <c r="ES106" s="9">
        <v>0</v>
      </c>
      <c r="ET106" s="9"/>
      <c r="EU106" s="9">
        <v>0</v>
      </c>
      <c r="EV106" s="9"/>
      <c r="EW106" s="9">
        <v>0</v>
      </c>
      <c r="EX106" s="9"/>
      <c r="EY106" s="9">
        <v>0</v>
      </c>
      <c r="EZ106" s="31">
        <f t="shared" si="176"/>
        <v>-4422.9799999999996</v>
      </c>
      <c r="FA106" s="9">
        <v>0</v>
      </c>
      <c r="FB106" s="19"/>
      <c r="FC106" s="9">
        <v>0</v>
      </c>
      <c r="FD106" s="19"/>
      <c r="FE106" s="9">
        <v>-4422.9799999999996</v>
      </c>
      <c r="FF106" s="9"/>
      <c r="FG106" s="9">
        <v>0</v>
      </c>
      <c r="FH106" s="9"/>
      <c r="FI106" s="9">
        <v>0</v>
      </c>
      <c r="FJ106" s="9"/>
      <c r="FK106" s="9">
        <v>0</v>
      </c>
      <c r="FL106" s="9"/>
      <c r="FM106" s="9">
        <v>0</v>
      </c>
      <c r="FN106" s="9"/>
      <c r="FO106" s="9">
        <v>0</v>
      </c>
      <c r="FP106" s="9"/>
      <c r="FQ106" s="9">
        <v>0</v>
      </c>
      <c r="FR106" s="9"/>
      <c r="FS106" s="9">
        <v>0</v>
      </c>
      <c r="FT106" s="9"/>
      <c r="FU106" s="9">
        <v>0</v>
      </c>
      <c r="FV106" s="31">
        <f t="shared" si="177"/>
        <v>-4422.9799999999996</v>
      </c>
      <c r="FW106" s="9">
        <v>0</v>
      </c>
      <c r="FX106" s="19"/>
      <c r="FY106" s="9">
        <v>0</v>
      </c>
      <c r="FZ106" s="9"/>
      <c r="GA106" s="9">
        <v>-4422.9799999999996</v>
      </c>
      <c r="GB106" s="9"/>
      <c r="GC106" s="9">
        <v>0</v>
      </c>
      <c r="GD106" s="9"/>
      <c r="GE106" s="9">
        <v>0</v>
      </c>
      <c r="GF106" s="9"/>
      <c r="GG106" s="9">
        <v>0</v>
      </c>
      <c r="GH106" s="9"/>
      <c r="GI106" s="9">
        <v>0</v>
      </c>
      <c r="GJ106" s="9"/>
      <c r="GK106" s="9">
        <v>0</v>
      </c>
      <c r="GL106" s="9"/>
      <c r="GM106" s="9">
        <v>0</v>
      </c>
      <c r="GN106" s="9"/>
      <c r="GO106" s="9">
        <v>0</v>
      </c>
      <c r="GP106" s="9"/>
      <c r="GQ106" s="9">
        <v>0</v>
      </c>
      <c r="GR106" s="19"/>
      <c r="GS106" s="31">
        <f t="shared" si="178"/>
        <v>-4422.9799999999996</v>
      </c>
      <c r="GT106" s="9">
        <v>0</v>
      </c>
      <c r="GU106" s="19"/>
      <c r="GV106" s="9">
        <v>0</v>
      </c>
      <c r="GW106" s="19"/>
      <c r="GX106" s="9">
        <v>-4422.9799999999996</v>
      </c>
      <c r="GY106" s="9"/>
      <c r="GZ106" s="9">
        <v>0</v>
      </c>
      <c r="HA106" s="9"/>
      <c r="HB106" s="9">
        <v>0</v>
      </c>
      <c r="HC106" s="9"/>
      <c r="HD106" s="9">
        <v>0</v>
      </c>
      <c r="HE106" s="9"/>
      <c r="HF106" s="9">
        <v>0</v>
      </c>
      <c r="HG106" s="9"/>
      <c r="HH106" s="9">
        <v>0</v>
      </c>
      <c r="HI106" s="9"/>
      <c r="HJ106" s="9">
        <v>0</v>
      </c>
      <c r="HK106" s="9"/>
      <c r="HL106" s="9">
        <v>0</v>
      </c>
      <c r="HM106" s="9"/>
      <c r="HN106" s="9">
        <v>0</v>
      </c>
      <c r="HO106" s="19"/>
      <c r="HP106" s="31">
        <f t="shared" si="179"/>
        <v>-4422.9799999999996</v>
      </c>
      <c r="HQ106" s="9">
        <v>0</v>
      </c>
      <c r="HR106" s="19"/>
      <c r="HS106" s="9">
        <v>0</v>
      </c>
      <c r="HT106" s="19"/>
      <c r="HU106" s="9">
        <v>-4422.9799999999996</v>
      </c>
      <c r="HV106" s="9"/>
      <c r="HW106" s="9">
        <v>0</v>
      </c>
      <c r="HX106" s="9"/>
      <c r="HY106" s="9">
        <v>0</v>
      </c>
      <c r="HZ106" s="9"/>
      <c r="IA106" s="9">
        <v>0</v>
      </c>
      <c r="IB106" s="17"/>
      <c r="IC106" s="9">
        <v>0</v>
      </c>
      <c r="ID106" s="9"/>
      <c r="IE106" s="9">
        <v>0</v>
      </c>
      <c r="IF106" s="9"/>
      <c r="IG106" s="9">
        <v>0</v>
      </c>
      <c r="IH106" s="9"/>
      <c r="II106" s="9">
        <v>0</v>
      </c>
      <c r="IJ106" s="9"/>
      <c r="IK106" s="9">
        <v>0</v>
      </c>
      <c r="IL106" s="9"/>
      <c r="IM106" s="9">
        <v>0</v>
      </c>
      <c r="IN106" s="9"/>
      <c r="IO106" s="31">
        <f t="shared" si="180"/>
        <v>-4422.9799999999996</v>
      </c>
      <c r="IP106" s="9">
        <v>0</v>
      </c>
      <c r="IQ106" s="19"/>
      <c r="IR106" s="9">
        <v>0</v>
      </c>
      <c r="IS106" s="19"/>
      <c r="IT106" s="9">
        <v>-4422.9799999999996</v>
      </c>
      <c r="IU106" s="9"/>
      <c r="IV106" s="9">
        <v>0</v>
      </c>
      <c r="IW106" s="9"/>
      <c r="IX106" s="9">
        <v>0</v>
      </c>
      <c r="IY106" s="9"/>
      <c r="IZ106" s="9">
        <v>0</v>
      </c>
      <c r="JA106" s="9"/>
      <c r="JB106" s="9">
        <v>0</v>
      </c>
      <c r="JC106" s="9"/>
      <c r="JD106" s="9">
        <v>0</v>
      </c>
      <c r="JE106" s="9"/>
      <c r="JF106" s="9">
        <v>0</v>
      </c>
      <c r="JG106" s="9"/>
      <c r="JH106" s="9">
        <v>0</v>
      </c>
      <c r="JI106" s="9"/>
      <c r="JJ106" s="9">
        <v>0</v>
      </c>
      <c r="JK106" s="9"/>
      <c r="JL106" s="9">
        <v>0</v>
      </c>
      <c r="JM106" s="9"/>
      <c r="JN106" s="31">
        <f t="shared" si="181"/>
        <v>-4422.9799999999996</v>
      </c>
      <c r="JO106" s="9">
        <v>0</v>
      </c>
      <c r="JP106" s="9"/>
      <c r="JQ106" s="9">
        <f t="shared" si="188"/>
        <v>0</v>
      </c>
      <c r="JR106" s="9"/>
      <c r="JS106" s="9">
        <f t="shared" si="189"/>
        <v>0</v>
      </c>
      <c r="JT106" s="9"/>
      <c r="JU106" s="9">
        <f t="shared" si="190"/>
        <v>0</v>
      </c>
      <c r="JV106" s="9"/>
      <c r="JW106" s="31">
        <f t="shared" si="139"/>
        <v>0</v>
      </c>
      <c r="JX106" s="9"/>
      <c r="JY106" s="9">
        <f t="shared" si="191"/>
        <v>0</v>
      </c>
      <c r="JZ106" s="19"/>
      <c r="KA106" s="9">
        <f>H106+AB106+AY106+BT106+CO106+DJ106+EG106+FC106+FY106+GV106+HS106+IR106</f>
        <v>0</v>
      </c>
      <c r="KB106" s="8"/>
      <c r="KC106" s="9">
        <f>J106+AD106+BA106+BV106+CQ106+DL106+EI106+FE106+GA106+GX106+IT106+HU106</f>
        <v>-50508.389999999985</v>
      </c>
      <c r="KD106" s="9"/>
      <c r="KE106" s="9">
        <f t="shared" si="192"/>
        <v>0</v>
      </c>
      <c r="KF106" s="9"/>
      <c r="KG106" s="9">
        <f t="shared" si="193"/>
        <v>0</v>
      </c>
      <c r="KH106" s="9"/>
      <c r="KI106" s="9">
        <f t="shared" si="194"/>
        <v>0</v>
      </c>
      <c r="KJ106" s="9"/>
      <c r="KK106" s="9">
        <f t="shared" si="195"/>
        <v>0</v>
      </c>
      <c r="KL106" s="9"/>
      <c r="KM106" s="9">
        <f t="shared" si="196"/>
        <v>0</v>
      </c>
      <c r="KN106" s="9"/>
      <c r="KO106" s="9">
        <f t="shared" si="197"/>
        <v>0</v>
      </c>
      <c r="KP106" s="9"/>
      <c r="KQ106" s="31">
        <f t="shared" si="182"/>
        <v>-50508.389999999985</v>
      </c>
      <c r="KR106" s="9"/>
      <c r="KS106" s="31">
        <v>-43901.620000000017</v>
      </c>
      <c r="KT106" s="23"/>
      <c r="KU106" s="23"/>
      <c r="KV106" s="14"/>
    </row>
    <row r="107" spans="1:308" x14ac:dyDescent="0.2">
      <c r="A107" s="74">
        <v>12</v>
      </c>
      <c r="B107" s="40" t="s">
        <v>205</v>
      </c>
      <c r="C107" s="11" t="s">
        <v>206</v>
      </c>
      <c r="E107" s="19"/>
      <c r="F107" s="9">
        <v>0</v>
      </c>
      <c r="G107" s="19"/>
      <c r="H107" s="9">
        <v>0</v>
      </c>
      <c r="I107" s="19"/>
      <c r="J107" s="9">
        <v>0</v>
      </c>
      <c r="K107" s="9"/>
      <c r="L107" s="9">
        <v>0</v>
      </c>
      <c r="M107" s="9"/>
      <c r="N107" s="9">
        <v>0</v>
      </c>
      <c r="O107" s="9"/>
      <c r="P107" s="9">
        <v>0</v>
      </c>
      <c r="Q107" s="9"/>
      <c r="R107" s="9">
        <v>0</v>
      </c>
      <c r="S107" s="9"/>
      <c r="T107" s="9">
        <v>0</v>
      </c>
      <c r="U107" s="9"/>
      <c r="V107" s="9">
        <v>0</v>
      </c>
      <c r="W107" s="9"/>
      <c r="X107" s="9">
        <v>0</v>
      </c>
      <c r="Y107" s="31">
        <f t="shared" si="171"/>
        <v>0</v>
      </c>
      <c r="Z107" s="9">
        <v>0</v>
      </c>
      <c r="AA107" s="19"/>
      <c r="AB107" s="9">
        <v>0</v>
      </c>
      <c r="AC107" s="19"/>
      <c r="AD107" s="9">
        <v>0</v>
      </c>
      <c r="AE107" s="9"/>
      <c r="AF107" s="9">
        <v>0</v>
      </c>
      <c r="AG107" s="9"/>
      <c r="AH107" s="9">
        <v>0</v>
      </c>
      <c r="AI107" s="9"/>
      <c r="AJ107" s="9">
        <v>0</v>
      </c>
      <c r="AK107" s="9"/>
      <c r="AL107" s="17">
        <f t="shared" si="183"/>
        <v>0</v>
      </c>
      <c r="AM107" s="9"/>
      <c r="AN107" s="17">
        <f t="shared" si="184"/>
        <v>0</v>
      </c>
      <c r="AO107" s="17"/>
      <c r="AP107" s="9">
        <v>0</v>
      </c>
      <c r="AQ107" s="17"/>
      <c r="AR107" s="9">
        <v>0</v>
      </c>
      <c r="AS107" s="17"/>
      <c r="AT107" s="9">
        <v>0</v>
      </c>
      <c r="AU107" s="9"/>
      <c r="AV107" s="31">
        <f t="shared" si="172"/>
        <v>0</v>
      </c>
      <c r="AW107" s="9">
        <v>0</v>
      </c>
      <c r="AX107" s="19"/>
      <c r="AY107" s="9">
        <v>0</v>
      </c>
      <c r="AZ107" s="9"/>
      <c r="BA107" s="9">
        <v>0</v>
      </c>
      <c r="BB107" s="9"/>
      <c r="BC107" s="9">
        <v>0</v>
      </c>
      <c r="BD107" s="9"/>
      <c r="BE107" s="9">
        <v>0</v>
      </c>
      <c r="BF107" s="9"/>
      <c r="BG107" s="9">
        <v>0</v>
      </c>
      <c r="BH107" s="9"/>
      <c r="BI107" s="9">
        <v>0</v>
      </c>
      <c r="BJ107" s="9"/>
      <c r="BK107" s="9">
        <v>0</v>
      </c>
      <c r="BL107" s="9"/>
      <c r="BM107" s="9">
        <v>0</v>
      </c>
      <c r="BN107" s="9"/>
      <c r="BO107" s="9">
        <v>0</v>
      </c>
      <c r="BP107" s="19"/>
      <c r="BQ107" s="31">
        <f t="shared" si="173"/>
        <v>0</v>
      </c>
      <c r="BR107" s="9">
        <v>0</v>
      </c>
      <c r="BS107" s="19"/>
      <c r="BT107" s="9">
        <v>0</v>
      </c>
      <c r="BU107" s="9"/>
      <c r="BV107" s="9">
        <v>-1428</v>
      </c>
      <c r="BW107" s="9"/>
      <c r="BX107" s="9">
        <v>0</v>
      </c>
      <c r="BY107" s="9"/>
      <c r="BZ107" s="9">
        <v>0</v>
      </c>
      <c r="CA107" s="9"/>
      <c r="CB107" s="17">
        <f t="shared" si="185"/>
        <v>0</v>
      </c>
      <c r="CC107" s="9"/>
      <c r="CD107" s="9">
        <v>0</v>
      </c>
      <c r="CE107" s="17"/>
      <c r="CF107" s="9">
        <v>0</v>
      </c>
      <c r="CG107" s="9"/>
      <c r="CH107" s="17">
        <f t="shared" si="186"/>
        <v>0</v>
      </c>
      <c r="CI107" s="17"/>
      <c r="CJ107" s="17">
        <f t="shared" si="187"/>
        <v>0</v>
      </c>
      <c r="CK107" s="19"/>
      <c r="CL107" s="31">
        <f t="shared" si="174"/>
        <v>-1428</v>
      </c>
      <c r="CM107" s="9">
        <v>0</v>
      </c>
      <c r="CN107" s="19"/>
      <c r="CO107" s="9">
        <v>0</v>
      </c>
      <c r="CP107" s="9"/>
      <c r="CQ107" s="9">
        <v>0</v>
      </c>
      <c r="CR107" s="9"/>
      <c r="CS107" s="9">
        <v>0</v>
      </c>
      <c r="CT107" s="9"/>
      <c r="CU107" s="9">
        <v>0</v>
      </c>
      <c r="CV107" s="9"/>
      <c r="CW107" s="9">
        <v>0</v>
      </c>
      <c r="CX107" s="9"/>
      <c r="CY107" s="9">
        <v>0</v>
      </c>
      <c r="CZ107" s="9"/>
      <c r="DA107" s="9">
        <v>0</v>
      </c>
      <c r="DB107" s="9"/>
      <c r="DC107" s="9">
        <v>0</v>
      </c>
      <c r="DD107" s="9"/>
      <c r="DE107" s="9">
        <v>0</v>
      </c>
      <c r="DF107" s="19"/>
      <c r="DG107" s="31">
        <f t="shared" si="175"/>
        <v>0</v>
      </c>
      <c r="DH107" s="9">
        <v>0</v>
      </c>
      <c r="DI107" s="19"/>
      <c r="DJ107" s="9">
        <v>0</v>
      </c>
      <c r="DK107" s="9"/>
      <c r="DL107" s="9">
        <v>0</v>
      </c>
      <c r="DM107" s="9"/>
      <c r="DN107" s="9">
        <v>0</v>
      </c>
      <c r="DO107" s="9"/>
      <c r="DP107" s="9">
        <v>0</v>
      </c>
      <c r="DQ107" s="9"/>
      <c r="DR107" s="9">
        <v>0</v>
      </c>
      <c r="DS107" s="9"/>
      <c r="DT107" s="9">
        <v>0</v>
      </c>
      <c r="DU107" s="9"/>
      <c r="DV107" s="9">
        <v>0</v>
      </c>
      <c r="DW107" s="9"/>
      <c r="DX107" s="9">
        <v>0</v>
      </c>
      <c r="DY107" s="19"/>
      <c r="DZ107" s="9">
        <v>0</v>
      </c>
      <c r="EA107" s="9"/>
      <c r="EB107" s="9">
        <v>0</v>
      </c>
      <c r="EC107" s="9"/>
      <c r="ED107" s="31">
        <f>SUM(DH107:EB107)</f>
        <v>0</v>
      </c>
      <c r="EE107" s="9">
        <v>0</v>
      </c>
      <c r="EF107" s="19"/>
      <c r="EG107" s="9">
        <v>0</v>
      </c>
      <c r="EH107" s="9"/>
      <c r="EI107" s="9">
        <v>0</v>
      </c>
      <c r="EJ107" s="9"/>
      <c r="EK107" s="9">
        <v>0</v>
      </c>
      <c r="EL107" s="9"/>
      <c r="EM107" s="9">
        <v>0</v>
      </c>
      <c r="EN107" s="9"/>
      <c r="EO107" s="9">
        <v>0</v>
      </c>
      <c r="EP107" s="9"/>
      <c r="EQ107" s="9">
        <v>0</v>
      </c>
      <c r="ER107" s="9"/>
      <c r="ES107" s="9">
        <v>0</v>
      </c>
      <c r="ET107" s="9"/>
      <c r="EU107" s="9">
        <v>0</v>
      </c>
      <c r="EV107" s="9"/>
      <c r="EW107" s="9">
        <v>0</v>
      </c>
      <c r="EX107" s="9"/>
      <c r="EY107" s="9">
        <v>0</v>
      </c>
      <c r="EZ107" s="31">
        <f t="shared" si="176"/>
        <v>0</v>
      </c>
      <c r="FA107" s="9">
        <v>0</v>
      </c>
      <c r="FB107" s="19"/>
      <c r="FC107" s="9">
        <v>0</v>
      </c>
      <c r="FD107" s="19"/>
      <c r="FE107" s="9">
        <v>0</v>
      </c>
      <c r="FF107" s="9"/>
      <c r="FG107" s="9">
        <v>0</v>
      </c>
      <c r="FH107" s="9"/>
      <c r="FI107" s="9">
        <v>0</v>
      </c>
      <c r="FJ107" s="9"/>
      <c r="FK107" s="9">
        <v>0</v>
      </c>
      <c r="FL107" s="9"/>
      <c r="FM107" s="9">
        <v>0</v>
      </c>
      <c r="FN107" s="9"/>
      <c r="FO107" s="9">
        <v>0</v>
      </c>
      <c r="FP107" s="9"/>
      <c r="FQ107" s="9">
        <v>0</v>
      </c>
      <c r="FR107" s="9"/>
      <c r="FS107" s="9">
        <v>0</v>
      </c>
      <c r="FT107" s="9"/>
      <c r="FU107" s="9">
        <v>0</v>
      </c>
      <c r="FV107" s="31">
        <f t="shared" si="177"/>
        <v>0</v>
      </c>
      <c r="FW107" s="9">
        <v>0</v>
      </c>
      <c r="FX107" s="19"/>
      <c r="FY107" s="9">
        <v>0</v>
      </c>
      <c r="FZ107" s="9"/>
      <c r="GA107" s="9">
        <v>0</v>
      </c>
      <c r="GB107" s="9"/>
      <c r="GC107" s="9">
        <v>0</v>
      </c>
      <c r="GD107" s="9"/>
      <c r="GE107" s="9">
        <v>0</v>
      </c>
      <c r="GF107" s="9"/>
      <c r="GG107" s="9">
        <v>0</v>
      </c>
      <c r="GH107" s="9"/>
      <c r="GI107" s="9">
        <v>0</v>
      </c>
      <c r="GJ107" s="9"/>
      <c r="GK107" s="9">
        <v>0</v>
      </c>
      <c r="GL107" s="9"/>
      <c r="GM107" s="9">
        <v>0</v>
      </c>
      <c r="GN107" s="9"/>
      <c r="GO107" s="9">
        <v>0</v>
      </c>
      <c r="GP107" s="9"/>
      <c r="GQ107" s="9">
        <v>0</v>
      </c>
      <c r="GR107" s="19"/>
      <c r="GS107" s="31">
        <f t="shared" si="178"/>
        <v>0</v>
      </c>
      <c r="GT107" s="9">
        <v>0</v>
      </c>
      <c r="GU107" s="19"/>
      <c r="GV107" s="9">
        <v>0</v>
      </c>
      <c r="GW107" s="19"/>
      <c r="GX107" s="9">
        <v>0</v>
      </c>
      <c r="GY107" s="9"/>
      <c r="GZ107" s="9">
        <v>0</v>
      </c>
      <c r="HA107" s="9"/>
      <c r="HB107" s="9">
        <v>0</v>
      </c>
      <c r="HC107" s="9"/>
      <c r="HD107" s="9">
        <v>0</v>
      </c>
      <c r="HE107" s="9"/>
      <c r="HF107" s="9">
        <v>0</v>
      </c>
      <c r="HG107" s="9"/>
      <c r="HH107" s="9">
        <v>0</v>
      </c>
      <c r="HI107" s="9"/>
      <c r="HJ107" s="9">
        <v>0</v>
      </c>
      <c r="HK107" s="9"/>
      <c r="HL107" s="9">
        <v>0</v>
      </c>
      <c r="HM107" s="9"/>
      <c r="HN107" s="9">
        <v>0</v>
      </c>
      <c r="HO107" s="19"/>
      <c r="HP107" s="31">
        <f t="shared" si="179"/>
        <v>0</v>
      </c>
      <c r="HQ107" s="9">
        <v>0</v>
      </c>
      <c r="HR107" s="19"/>
      <c r="HS107" s="9">
        <v>0</v>
      </c>
      <c r="HT107" s="19"/>
      <c r="HU107" s="9">
        <v>0</v>
      </c>
      <c r="HV107" s="9"/>
      <c r="HW107" s="9">
        <v>0</v>
      </c>
      <c r="HX107" s="9"/>
      <c r="HY107" s="9">
        <v>0</v>
      </c>
      <c r="HZ107" s="9"/>
      <c r="IA107" s="9">
        <v>0</v>
      </c>
      <c r="IB107" s="17"/>
      <c r="IC107" s="9">
        <v>0</v>
      </c>
      <c r="ID107" s="9"/>
      <c r="IE107" s="9">
        <v>0</v>
      </c>
      <c r="IF107" s="9"/>
      <c r="IG107" s="9">
        <v>0</v>
      </c>
      <c r="IH107" s="9"/>
      <c r="II107" s="9">
        <v>0</v>
      </c>
      <c r="IJ107" s="9"/>
      <c r="IK107" s="9">
        <v>0</v>
      </c>
      <c r="IL107" s="9"/>
      <c r="IM107" s="9">
        <v>0</v>
      </c>
      <c r="IN107" s="9"/>
      <c r="IO107" s="31">
        <f t="shared" si="180"/>
        <v>0</v>
      </c>
      <c r="IP107" s="9">
        <v>0</v>
      </c>
      <c r="IQ107" s="19"/>
      <c r="IR107" s="9">
        <v>0</v>
      </c>
      <c r="IS107" s="19"/>
      <c r="IT107" s="9">
        <v>0</v>
      </c>
      <c r="IU107" s="9"/>
      <c r="IV107" s="9">
        <v>0</v>
      </c>
      <c r="IW107" s="9"/>
      <c r="IX107" s="9">
        <v>0</v>
      </c>
      <c r="IY107" s="9"/>
      <c r="IZ107" s="9">
        <v>0</v>
      </c>
      <c r="JA107" s="9"/>
      <c r="JB107" s="9">
        <v>0</v>
      </c>
      <c r="JC107" s="9"/>
      <c r="JD107" s="9">
        <v>0</v>
      </c>
      <c r="JE107" s="9"/>
      <c r="JF107" s="9">
        <v>0</v>
      </c>
      <c r="JG107" s="9"/>
      <c r="JH107" s="9">
        <v>0</v>
      </c>
      <c r="JI107" s="9"/>
      <c r="JJ107" s="9">
        <v>0</v>
      </c>
      <c r="JK107" s="9"/>
      <c r="JL107" s="9">
        <v>0</v>
      </c>
      <c r="JM107" s="9"/>
      <c r="JN107" s="31">
        <f t="shared" si="181"/>
        <v>0</v>
      </c>
      <c r="JO107" s="9">
        <v>0</v>
      </c>
      <c r="JP107" s="9"/>
      <c r="JQ107" s="9">
        <f t="shared" si="188"/>
        <v>0</v>
      </c>
      <c r="JR107" s="9"/>
      <c r="JS107" s="9">
        <f t="shared" si="189"/>
        <v>0</v>
      </c>
      <c r="JT107" s="9"/>
      <c r="JU107" s="9">
        <f t="shared" si="190"/>
        <v>0</v>
      </c>
      <c r="JV107" s="9"/>
      <c r="JW107" s="31">
        <f t="shared" si="139"/>
        <v>0</v>
      </c>
      <c r="JX107" s="9"/>
      <c r="JY107" s="9">
        <f t="shared" si="191"/>
        <v>0</v>
      </c>
      <c r="JZ107" s="19"/>
      <c r="KA107" s="9">
        <f>H107+AB107+AY107+BT107+CO107+DJ107+EG107+FC107+FY107+GV107+HS107+IR107</f>
        <v>0</v>
      </c>
      <c r="KB107" s="8"/>
      <c r="KC107" s="9">
        <f>J107+AD107+BA107+BV107+CQ107+DL107+EI107+FE107+GA107+GX107+IT107+HU107</f>
        <v>-1428</v>
      </c>
      <c r="KD107" s="9"/>
      <c r="KE107" s="9">
        <f t="shared" si="192"/>
        <v>0</v>
      </c>
      <c r="KF107" s="9"/>
      <c r="KG107" s="9">
        <f t="shared" si="193"/>
        <v>0</v>
      </c>
      <c r="KH107" s="9"/>
      <c r="KI107" s="9">
        <f t="shared" si="194"/>
        <v>0</v>
      </c>
      <c r="KJ107" s="9"/>
      <c r="KK107" s="9">
        <f t="shared" si="195"/>
        <v>0</v>
      </c>
      <c r="KL107" s="9"/>
      <c r="KM107" s="9">
        <f t="shared" si="196"/>
        <v>0</v>
      </c>
      <c r="KN107" s="9"/>
      <c r="KO107" s="9">
        <f t="shared" si="197"/>
        <v>0</v>
      </c>
      <c r="KP107" s="9"/>
      <c r="KQ107" s="31">
        <f t="shared" si="182"/>
        <v>-1428</v>
      </c>
      <c r="KR107" s="9"/>
      <c r="KS107" s="31">
        <v>-866</v>
      </c>
      <c r="KT107" s="23"/>
      <c r="KU107" s="23"/>
      <c r="KV107" s="14"/>
    </row>
    <row r="108" spans="1:308" x14ac:dyDescent="0.2">
      <c r="A108" s="74">
        <v>12</v>
      </c>
      <c r="B108" s="40" t="s">
        <v>207</v>
      </c>
      <c r="C108" s="11" t="s">
        <v>208</v>
      </c>
      <c r="E108" s="19"/>
      <c r="F108" s="9">
        <v>0</v>
      </c>
      <c r="G108" s="19"/>
      <c r="H108" s="9">
        <v>0</v>
      </c>
      <c r="I108" s="19"/>
      <c r="J108" s="9">
        <v>-1911.92</v>
      </c>
      <c r="K108" s="9"/>
      <c r="L108" s="9">
        <v>0</v>
      </c>
      <c r="M108" s="9"/>
      <c r="N108" s="9">
        <v>0</v>
      </c>
      <c r="O108" s="9"/>
      <c r="P108" s="9">
        <v>0</v>
      </c>
      <c r="Q108" s="9"/>
      <c r="R108" s="9">
        <v>0</v>
      </c>
      <c r="S108" s="9"/>
      <c r="T108" s="9">
        <v>0</v>
      </c>
      <c r="U108" s="9"/>
      <c r="V108" s="9">
        <v>0</v>
      </c>
      <c r="W108" s="9"/>
      <c r="X108" s="9">
        <v>0</v>
      </c>
      <c r="Y108" s="31">
        <f t="shared" si="171"/>
        <v>-1911.92</v>
      </c>
      <c r="Z108" s="9">
        <v>0</v>
      </c>
      <c r="AA108" s="19"/>
      <c r="AB108" s="9">
        <v>0</v>
      </c>
      <c r="AC108" s="19"/>
      <c r="AD108" s="9">
        <v>1911.92</v>
      </c>
      <c r="AE108" s="9"/>
      <c r="AF108" s="9">
        <v>0</v>
      </c>
      <c r="AG108" s="9"/>
      <c r="AH108" s="9">
        <v>0</v>
      </c>
      <c r="AI108" s="9"/>
      <c r="AJ108" s="9">
        <v>0</v>
      </c>
      <c r="AK108" s="9"/>
      <c r="AL108" s="17">
        <f t="shared" si="183"/>
        <v>0</v>
      </c>
      <c r="AM108" s="9"/>
      <c r="AN108" s="17">
        <f t="shared" si="184"/>
        <v>0</v>
      </c>
      <c r="AO108" s="17"/>
      <c r="AP108" s="9">
        <v>0</v>
      </c>
      <c r="AQ108" s="17"/>
      <c r="AR108" s="9">
        <v>0</v>
      </c>
      <c r="AS108" s="17"/>
      <c r="AT108" s="9">
        <v>0</v>
      </c>
      <c r="AU108" s="9"/>
      <c r="AV108" s="31">
        <f t="shared" si="172"/>
        <v>1911.92</v>
      </c>
      <c r="AW108" s="9">
        <v>0</v>
      </c>
      <c r="AX108" s="19"/>
      <c r="AY108" s="9">
        <v>0</v>
      </c>
      <c r="AZ108" s="9"/>
      <c r="BA108" s="9">
        <v>0</v>
      </c>
      <c r="BB108" s="9"/>
      <c r="BC108" s="9">
        <v>0</v>
      </c>
      <c r="BD108" s="9"/>
      <c r="BE108" s="9">
        <v>0</v>
      </c>
      <c r="BF108" s="9"/>
      <c r="BG108" s="9">
        <v>0</v>
      </c>
      <c r="BH108" s="9"/>
      <c r="BI108" s="9">
        <v>0</v>
      </c>
      <c r="BJ108" s="9"/>
      <c r="BK108" s="9">
        <v>0</v>
      </c>
      <c r="BL108" s="9"/>
      <c r="BM108" s="9">
        <v>0</v>
      </c>
      <c r="BN108" s="9"/>
      <c r="BO108" s="9">
        <v>0</v>
      </c>
      <c r="BP108" s="19"/>
      <c r="BQ108" s="31">
        <f t="shared" si="173"/>
        <v>0</v>
      </c>
      <c r="BR108" s="9">
        <v>0</v>
      </c>
      <c r="BS108" s="19"/>
      <c r="BT108" s="9">
        <v>0</v>
      </c>
      <c r="BU108" s="9"/>
      <c r="BV108" s="9">
        <v>0</v>
      </c>
      <c r="BW108" s="9"/>
      <c r="BX108" s="9">
        <v>0</v>
      </c>
      <c r="BY108" s="9"/>
      <c r="BZ108" s="9">
        <v>0</v>
      </c>
      <c r="CA108" s="9"/>
      <c r="CB108" s="17">
        <f t="shared" si="185"/>
        <v>0</v>
      </c>
      <c r="CC108" s="9"/>
      <c r="CD108" s="9">
        <v>0</v>
      </c>
      <c r="CE108" s="17"/>
      <c r="CF108" s="9">
        <v>0</v>
      </c>
      <c r="CG108" s="9"/>
      <c r="CH108" s="17">
        <f t="shared" si="186"/>
        <v>0</v>
      </c>
      <c r="CI108" s="17"/>
      <c r="CJ108" s="17">
        <f t="shared" si="187"/>
        <v>0</v>
      </c>
      <c r="CK108" s="19"/>
      <c r="CL108" s="31">
        <f t="shared" si="174"/>
        <v>0</v>
      </c>
      <c r="CM108" s="9">
        <v>0</v>
      </c>
      <c r="CN108" s="19"/>
      <c r="CO108" s="9">
        <v>0</v>
      </c>
      <c r="CP108" s="9"/>
      <c r="CQ108" s="9">
        <v>0</v>
      </c>
      <c r="CR108" s="9"/>
      <c r="CS108" s="9">
        <v>0</v>
      </c>
      <c r="CT108" s="9"/>
      <c r="CU108" s="9">
        <v>0</v>
      </c>
      <c r="CV108" s="9"/>
      <c r="CW108" s="9">
        <v>0</v>
      </c>
      <c r="CX108" s="9"/>
      <c r="CY108" s="9">
        <v>0</v>
      </c>
      <c r="CZ108" s="9"/>
      <c r="DA108" s="9">
        <v>0</v>
      </c>
      <c r="DB108" s="9"/>
      <c r="DC108" s="9">
        <v>0</v>
      </c>
      <c r="DD108" s="9"/>
      <c r="DE108" s="9">
        <v>0</v>
      </c>
      <c r="DF108" s="19"/>
      <c r="DG108" s="31">
        <f t="shared" si="175"/>
        <v>0</v>
      </c>
      <c r="DH108" s="9">
        <v>0</v>
      </c>
      <c r="DI108" s="19"/>
      <c r="DJ108" s="9">
        <v>0</v>
      </c>
      <c r="DK108" s="9"/>
      <c r="DL108" s="9">
        <v>0</v>
      </c>
      <c r="DM108" s="9"/>
      <c r="DN108" s="9">
        <v>0</v>
      </c>
      <c r="DO108" s="9"/>
      <c r="DP108" s="9">
        <v>0</v>
      </c>
      <c r="DQ108" s="9"/>
      <c r="DR108" s="9">
        <v>0</v>
      </c>
      <c r="DS108" s="9"/>
      <c r="DT108" s="9">
        <v>0</v>
      </c>
      <c r="DU108" s="9"/>
      <c r="DV108" s="9">
        <v>0</v>
      </c>
      <c r="DW108" s="9"/>
      <c r="DX108" s="9">
        <v>0</v>
      </c>
      <c r="DY108" s="19"/>
      <c r="DZ108" s="9">
        <v>0</v>
      </c>
      <c r="EA108" s="9"/>
      <c r="EB108" s="9">
        <v>0</v>
      </c>
      <c r="EC108" s="9"/>
      <c r="ED108" s="31">
        <f>SUM(DH108:EB108)</f>
        <v>0</v>
      </c>
      <c r="EE108" s="9">
        <v>0</v>
      </c>
      <c r="EF108" s="19"/>
      <c r="EG108" s="9">
        <v>0</v>
      </c>
      <c r="EH108" s="9"/>
      <c r="EI108" s="9">
        <v>0</v>
      </c>
      <c r="EJ108" s="9"/>
      <c r="EK108" s="9">
        <v>0</v>
      </c>
      <c r="EL108" s="9"/>
      <c r="EM108" s="9">
        <v>0</v>
      </c>
      <c r="EN108" s="9"/>
      <c r="EO108" s="9">
        <v>0</v>
      </c>
      <c r="EP108" s="9"/>
      <c r="EQ108" s="9">
        <v>0</v>
      </c>
      <c r="ER108" s="9"/>
      <c r="ES108" s="9">
        <v>0</v>
      </c>
      <c r="ET108" s="9"/>
      <c r="EU108" s="9">
        <v>0</v>
      </c>
      <c r="EV108" s="9"/>
      <c r="EW108" s="9">
        <v>0</v>
      </c>
      <c r="EX108" s="9"/>
      <c r="EY108" s="9">
        <v>0</v>
      </c>
      <c r="EZ108" s="31">
        <f t="shared" si="176"/>
        <v>0</v>
      </c>
      <c r="FA108" s="9">
        <v>0</v>
      </c>
      <c r="FB108" s="19"/>
      <c r="FC108" s="9">
        <v>0</v>
      </c>
      <c r="FD108" s="19"/>
      <c r="FE108" s="9">
        <v>0</v>
      </c>
      <c r="FF108" s="9"/>
      <c r="FG108" s="9">
        <v>0</v>
      </c>
      <c r="FH108" s="9"/>
      <c r="FI108" s="9">
        <v>0</v>
      </c>
      <c r="FJ108" s="9"/>
      <c r="FK108" s="9">
        <v>0</v>
      </c>
      <c r="FL108" s="9"/>
      <c r="FM108" s="9">
        <v>0</v>
      </c>
      <c r="FN108" s="9"/>
      <c r="FO108" s="9">
        <v>0</v>
      </c>
      <c r="FP108" s="9"/>
      <c r="FQ108" s="9">
        <v>0</v>
      </c>
      <c r="FR108" s="9"/>
      <c r="FS108" s="9">
        <v>0</v>
      </c>
      <c r="FT108" s="9"/>
      <c r="FU108" s="9">
        <v>0</v>
      </c>
      <c r="FV108" s="31">
        <f t="shared" si="177"/>
        <v>0</v>
      </c>
      <c r="FW108" s="9">
        <v>0</v>
      </c>
      <c r="FX108" s="19"/>
      <c r="FY108" s="9">
        <v>0</v>
      </c>
      <c r="FZ108" s="9"/>
      <c r="GA108" s="9">
        <v>0</v>
      </c>
      <c r="GB108" s="9"/>
      <c r="GC108" s="9">
        <v>0</v>
      </c>
      <c r="GD108" s="9"/>
      <c r="GE108" s="9">
        <v>0</v>
      </c>
      <c r="GF108" s="9"/>
      <c r="GG108" s="9">
        <v>0</v>
      </c>
      <c r="GH108" s="9"/>
      <c r="GI108" s="9">
        <v>0</v>
      </c>
      <c r="GJ108" s="9"/>
      <c r="GK108" s="9">
        <v>0</v>
      </c>
      <c r="GL108" s="9"/>
      <c r="GM108" s="9">
        <v>0</v>
      </c>
      <c r="GN108" s="9"/>
      <c r="GO108" s="9">
        <v>0</v>
      </c>
      <c r="GP108" s="9"/>
      <c r="GQ108" s="9">
        <v>0</v>
      </c>
      <c r="GR108" s="19"/>
      <c r="GS108" s="31">
        <f t="shared" si="178"/>
        <v>0</v>
      </c>
      <c r="GT108" s="9">
        <v>0</v>
      </c>
      <c r="GU108" s="19"/>
      <c r="GV108" s="9">
        <v>0</v>
      </c>
      <c r="GW108" s="19"/>
      <c r="GX108" s="9">
        <v>0</v>
      </c>
      <c r="GY108" s="9"/>
      <c r="GZ108" s="9">
        <v>0</v>
      </c>
      <c r="HA108" s="9"/>
      <c r="HB108" s="9">
        <v>0</v>
      </c>
      <c r="HC108" s="9"/>
      <c r="HD108" s="9">
        <v>0</v>
      </c>
      <c r="HE108" s="9"/>
      <c r="HF108" s="9">
        <v>0</v>
      </c>
      <c r="HG108" s="9"/>
      <c r="HH108" s="9">
        <v>0</v>
      </c>
      <c r="HI108" s="9"/>
      <c r="HJ108" s="9">
        <v>0</v>
      </c>
      <c r="HK108" s="9"/>
      <c r="HL108" s="9">
        <v>0</v>
      </c>
      <c r="HM108" s="9"/>
      <c r="HN108" s="9">
        <v>0</v>
      </c>
      <c r="HO108" s="19"/>
      <c r="HP108" s="31">
        <f t="shared" si="179"/>
        <v>0</v>
      </c>
      <c r="HQ108" s="9">
        <v>0</v>
      </c>
      <c r="HR108" s="19"/>
      <c r="HS108" s="9">
        <v>0</v>
      </c>
      <c r="HT108" s="19"/>
      <c r="HU108" s="9">
        <v>-27053</v>
      </c>
      <c r="HV108" s="9"/>
      <c r="HW108" s="9">
        <v>0</v>
      </c>
      <c r="HX108" s="9"/>
      <c r="HY108" s="9">
        <v>0</v>
      </c>
      <c r="HZ108" s="9"/>
      <c r="IA108" s="9">
        <v>0</v>
      </c>
      <c r="IB108" s="17"/>
      <c r="IC108" s="9">
        <v>0</v>
      </c>
      <c r="ID108" s="9"/>
      <c r="IE108" s="9">
        <v>0</v>
      </c>
      <c r="IF108" s="9"/>
      <c r="IG108" s="9">
        <v>0</v>
      </c>
      <c r="IH108" s="9"/>
      <c r="II108" s="9">
        <v>0</v>
      </c>
      <c r="IJ108" s="9"/>
      <c r="IK108" s="9">
        <v>0</v>
      </c>
      <c r="IL108" s="9"/>
      <c r="IM108" s="9">
        <v>0</v>
      </c>
      <c r="IN108" s="9"/>
      <c r="IO108" s="31">
        <f t="shared" si="180"/>
        <v>-27053</v>
      </c>
      <c r="IP108" s="9">
        <v>0</v>
      </c>
      <c r="IQ108" s="19"/>
      <c r="IR108" s="9">
        <v>0</v>
      </c>
      <c r="IS108" s="19"/>
      <c r="IT108" s="9">
        <v>0</v>
      </c>
      <c r="IU108" s="9"/>
      <c r="IV108" s="9">
        <v>0</v>
      </c>
      <c r="IW108" s="9"/>
      <c r="IX108" s="9">
        <v>0</v>
      </c>
      <c r="IY108" s="9"/>
      <c r="IZ108" s="9">
        <v>0</v>
      </c>
      <c r="JA108" s="9"/>
      <c r="JB108" s="9">
        <v>0</v>
      </c>
      <c r="JC108" s="9"/>
      <c r="JD108" s="9">
        <v>0</v>
      </c>
      <c r="JE108" s="9"/>
      <c r="JF108" s="9">
        <v>0</v>
      </c>
      <c r="JG108" s="9"/>
      <c r="JH108" s="9">
        <v>0</v>
      </c>
      <c r="JI108" s="9"/>
      <c r="JJ108" s="9">
        <v>0</v>
      </c>
      <c r="JK108" s="9"/>
      <c r="JL108" s="9">
        <v>0</v>
      </c>
      <c r="JM108" s="9"/>
      <c r="JN108" s="31">
        <f t="shared" si="181"/>
        <v>0</v>
      </c>
      <c r="JO108" s="9">
        <v>0</v>
      </c>
      <c r="JP108" s="9"/>
      <c r="JQ108" s="9">
        <f t="shared" si="188"/>
        <v>0</v>
      </c>
      <c r="JR108" s="9"/>
      <c r="JS108" s="9">
        <f t="shared" si="189"/>
        <v>0</v>
      </c>
      <c r="JT108" s="9"/>
      <c r="JU108" s="9">
        <f t="shared" si="190"/>
        <v>0</v>
      </c>
      <c r="JV108" s="9"/>
      <c r="JW108" s="31">
        <f t="shared" si="139"/>
        <v>0</v>
      </c>
      <c r="JX108" s="9"/>
      <c r="JY108" s="9">
        <f t="shared" si="191"/>
        <v>0</v>
      </c>
      <c r="JZ108" s="19"/>
      <c r="KA108" s="9">
        <f>H108+AB108+AY108+BT108+CO108+DJ108+EG108+FC108+FY108+GV108+HS108+IR108</f>
        <v>0</v>
      </c>
      <c r="KB108" s="8"/>
      <c r="KC108" s="9">
        <f>J108+AD108+BA108+BV108+CQ108+DL108+EI108+FE108+GA108+GX108+IT108+HU108</f>
        <v>-27053</v>
      </c>
      <c r="KD108" s="9"/>
      <c r="KE108" s="9">
        <f t="shared" si="192"/>
        <v>0</v>
      </c>
      <c r="KF108" s="9"/>
      <c r="KG108" s="9">
        <f t="shared" si="193"/>
        <v>0</v>
      </c>
      <c r="KH108" s="9"/>
      <c r="KI108" s="9">
        <f t="shared" si="194"/>
        <v>0</v>
      </c>
      <c r="KJ108" s="9"/>
      <c r="KK108" s="9">
        <f t="shared" si="195"/>
        <v>0</v>
      </c>
      <c r="KL108" s="9"/>
      <c r="KM108" s="9">
        <f t="shared" si="196"/>
        <v>0</v>
      </c>
      <c r="KN108" s="9"/>
      <c r="KO108" s="9">
        <f t="shared" si="197"/>
        <v>0</v>
      </c>
      <c r="KP108" s="9"/>
      <c r="KQ108" s="31">
        <f t="shared" si="182"/>
        <v>-27053</v>
      </c>
      <c r="KR108" s="9"/>
      <c r="KS108" s="31">
        <v>-28048</v>
      </c>
      <c r="KT108" s="23"/>
      <c r="KU108" s="23"/>
      <c r="KV108" s="14"/>
    </row>
    <row r="109" spans="1:308" x14ac:dyDescent="0.2">
      <c r="A109" s="74"/>
      <c r="B109" s="12" t="s">
        <v>209</v>
      </c>
      <c r="C109" s="13" t="s">
        <v>210</v>
      </c>
      <c r="E109" s="19"/>
      <c r="F109" s="17">
        <f>ROUND(SUM(F110:F114),2)</f>
        <v>0</v>
      </c>
      <c r="G109" s="19"/>
      <c r="H109" s="17">
        <f>ROUND(SUM(H110:H114),2)</f>
        <v>0</v>
      </c>
      <c r="I109" s="19"/>
      <c r="J109" s="17">
        <f>ROUND(SUM(J110:J114),2)</f>
        <v>-86100.44</v>
      </c>
      <c r="K109" s="17"/>
      <c r="L109" s="17">
        <f>ROUND(SUM(L110:L114),2)</f>
        <v>0</v>
      </c>
      <c r="M109" s="17"/>
      <c r="N109" s="17">
        <f>ROUND(SUM(N110:N114),2)</f>
        <v>0</v>
      </c>
      <c r="O109" s="9"/>
      <c r="P109" s="17">
        <f>ROUND(SUM(P110:P114),2)</f>
        <v>0</v>
      </c>
      <c r="Q109" s="17"/>
      <c r="R109" s="17">
        <f>ROUND(SUM(R110:R114),2)</f>
        <v>0</v>
      </c>
      <c r="S109" s="17"/>
      <c r="T109" s="17">
        <f>ROUND(SUM(T110:T114),2)</f>
        <v>0</v>
      </c>
      <c r="U109" s="17"/>
      <c r="V109" s="17">
        <f>ROUND(SUM(V110:V114),2)</f>
        <v>0</v>
      </c>
      <c r="W109" s="17"/>
      <c r="X109" s="17">
        <f>ROUND(SUM(X110:X114),2)</f>
        <v>0</v>
      </c>
      <c r="Y109" s="72">
        <f t="shared" si="171"/>
        <v>-86100.44</v>
      </c>
      <c r="Z109" s="17">
        <f>ROUND(SUM(Z110:Z114),2)</f>
        <v>0</v>
      </c>
      <c r="AA109" s="19"/>
      <c r="AB109" s="17">
        <f>ROUND(SUM(AB110:AB114),2)</f>
        <v>0</v>
      </c>
      <c r="AC109" s="19"/>
      <c r="AD109" s="17">
        <f>ROUND(SUM(AD110:AD114),2)</f>
        <v>-84026.84</v>
      </c>
      <c r="AE109" s="17"/>
      <c r="AF109" s="17">
        <f>ROUND(SUM(AF110:AF114),2)</f>
        <v>0</v>
      </c>
      <c r="AG109" s="17"/>
      <c r="AH109" s="17">
        <f>ROUND(SUM(AH110:AH114),2)</f>
        <v>0</v>
      </c>
      <c r="AI109" s="17"/>
      <c r="AJ109" s="17">
        <f>ROUND(SUM(AJ110:AJ114),2)</f>
        <v>0</v>
      </c>
      <c r="AK109" s="17"/>
      <c r="AL109" s="17">
        <f t="shared" si="183"/>
        <v>0</v>
      </c>
      <c r="AM109" s="9"/>
      <c r="AN109" s="17">
        <f t="shared" si="184"/>
        <v>0</v>
      </c>
      <c r="AO109" s="17"/>
      <c r="AP109" s="17">
        <f>ROUND(SUM(AP110:AP114),2)</f>
        <v>0</v>
      </c>
      <c r="AQ109" s="17"/>
      <c r="AR109" s="17">
        <f>ROUND(SUM(AR110:AR114),2)</f>
        <v>0</v>
      </c>
      <c r="AS109" s="17"/>
      <c r="AT109" s="17">
        <f>ROUND(SUM(AT110:AT114),2)</f>
        <v>0</v>
      </c>
      <c r="AU109" s="9"/>
      <c r="AV109" s="72">
        <f t="shared" si="172"/>
        <v>-84026.84</v>
      </c>
      <c r="AW109" s="17">
        <f>ROUND(SUM(AW110:AW114),2)</f>
        <v>0</v>
      </c>
      <c r="AX109" s="19"/>
      <c r="AY109" s="17">
        <f>ROUND(SUM(AY110:AY114),2)</f>
        <v>0</v>
      </c>
      <c r="AZ109" s="19"/>
      <c r="BA109" s="17">
        <f>ROUND(SUM(BA110:BA114),2)</f>
        <v>-87164.64</v>
      </c>
      <c r="BB109" s="17"/>
      <c r="BC109" s="17">
        <f>ROUND(SUM(BC110:BC114),2)</f>
        <v>0</v>
      </c>
      <c r="BD109" s="17"/>
      <c r="BE109" s="17">
        <f>ROUND(SUM(BE110:BE114),2)</f>
        <v>0</v>
      </c>
      <c r="BF109" s="17"/>
      <c r="BG109" s="17">
        <f>ROUND(SUM(BG110:BG114),2)</f>
        <v>0</v>
      </c>
      <c r="BH109" s="17"/>
      <c r="BI109" s="17">
        <f>ROUND(SUM(BI110:BI114),2)</f>
        <v>0</v>
      </c>
      <c r="BJ109" s="17"/>
      <c r="BK109" s="17">
        <f>ROUND(SUM(BK110:BK114),2)</f>
        <v>0</v>
      </c>
      <c r="BL109" s="17"/>
      <c r="BM109" s="17">
        <f>ROUND(SUM(BM110:BM114),2)</f>
        <v>0</v>
      </c>
      <c r="BN109" s="17"/>
      <c r="BO109" s="17">
        <f>ROUND(SUM(BO110:BO114),2)</f>
        <v>0</v>
      </c>
      <c r="BP109" s="19"/>
      <c r="BQ109" s="72">
        <f t="shared" si="173"/>
        <v>-87164.64</v>
      </c>
      <c r="BR109" s="17">
        <f>ROUND(SUM(BR110:BR114),2)</f>
        <v>0</v>
      </c>
      <c r="BS109" s="19"/>
      <c r="BT109" s="17">
        <f>ROUND(SUM(BT110:BT114),2)</f>
        <v>0</v>
      </c>
      <c r="BU109" s="17"/>
      <c r="BV109" s="17">
        <f>SUM(BV110:BV114)</f>
        <v>-89470.940000000017</v>
      </c>
      <c r="BW109" s="9"/>
      <c r="BX109" s="17">
        <f>ROUND(SUM(BX110:BX114),2)</f>
        <v>0</v>
      </c>
      <c r="BY109" s="17"/>
      <c r="BZ109" s="17">
        <f>SUM(BZ110:BZ114)</f>
        <v>0</v>
      </c>
      <c r="CA109" s="17"/>
      <c r="CB109" s="17">
        <f t="shared" si="185"/>
        <v>0</v>
      </c>
      <c r="CC109" s="17"/>
      <c r="CD109" s="17">
        <f>SUM(CD110:CD114)</f>
        <v>0</v>
      </c>
      <c r="CE109" s="17"/>
      <c r="CF109" s="17">
        <f>SUM(CF110:CF114)</f>
        <v>0</v>
      </c>
      <c r="CG109" s="17"/>
      <c r="CH109" s="17">
        <f t="shared" si="186"/>
        <v>0</v>
      </c>
      <c r="CI109" s="17"/>
      <c r="CJ109" s="17">
        <f t="shared" si="187"/>
        <v>0</v>
      </c>
      <c r="CK109" s="19"/>
      <c r="CL109" s="72">
        <f t="shared" si="174"/>
        <v>-89470.940000000017</v>
      </c>
      <c r="CM109" s="17">
        <f>ROUND(SUM(CM110:CM114),2)</f>
        <v>0</v>
      </c>
      <c r="CN109" s="19"/>
      <c r="CO109" s="17">
        <f>ROUND(SUM(CO110:CO114),2)</f>
        <v>0</v>
      </c>
      <c r="CP109" s="19"/>
      <c r="CQ109" s="17">
        <f>ROUND(SUM(CQ110:CQ114),2)</f>
        <v>-85047.47</v>
      </c>
      <c r="CR109" s="9"/>
      <c r="CS109" s="17">
        <f>ROUND(SUM(CS110:CS114),2)</f>
        <v>0</v>
      </c>
      <c r="CT109" s="17"/>
      <c r="CU109" s="17">
        <f>ROUND(SUM(CU110:CU114),2)</f>
        <v>0</v>
      </c>
      <c r="CV109" s="17"/>
      <c r="CW109" s="17">
        <f>ROUND(SUM(CW110:CW114),2)</f>
        <v>0</v>
      </c>
      <c r="CX109" s="17"/>
      <c r="CY109" s="17">
        <f>ROUND(SUM(CY110:CY114),2)</f>
        <v>0</v>
      </c>
      <c r="CZ109" s="17"/>
      <c r="DA109" s="17">
        <f>ROUND(SUM(DA110:DA114),2)</f>
        <v>0</v>
      </c>
      <c r="DB109" s="17"/>
      <c r="DC109" s="17">
        <f>ROUND(SUM(DC110:DC114),2)</f>
        <v>0</v>
      </c>
      <c r="DD109" s="17"/>
      <c r="DE109" s="17">
        <f>ROUND(SUM(DE110:DE114),2)</f>
        <v>0</v>
      </c>
      <c r="DF109" s="19"/>
      <c r="DG109" s="72">
        <f t="shared" si="175"/>
        <v>-85047.47</v>
      </c>
      <c r="DH109" s="17">
        <f>ROUND(SUM(DH110:DH114),2)</f>
        <v>0</v>
      </c>
      <c r="DI109" s="19"/>
      <c r="DJ109" s="17">
        <f>ROUND(SUM(DJ110:DJ114),2)</f>
        <v>0</v>
      </c>
      <c r="DK109" s="19"/>
      <c r="DL109" s="17">
        <f>ROUND(SUM(DL110:DL114),2)</f>
        <v>-90046.47</v>
      </c>
      <c r="DM109" s="9"/>
      <c r="DN109" s="17">
        <f>ROUND(SUM(DN110:DN114),2)</f>
        <v>0</v>
      </c>
      <c r="DO109" s="17"/>
      <c r="DP109" s="17">
        <f>ROUND(SUM(DP110:DP114),2)</f>
        <v>0</v>
      </c>
      <c r="DQ109" s="9"/>
      <c r="DR109" s="17">
        <f>ROUND(SUM(DR110:DR114),2)</f>
        <v>0</v>
      </c>
      <c r="DS109" s="17"/>
      <c r="DT109" s="9">
        <v>0</v>
      </c>
      <c r="DU109" s="9"/>
      <c r="DV109" s="9">
        <v>0</v>
      </c>
      <c r="DW109" s="9"/>
      <c r="DX109" s="17">
        <f>ROUND(SUM(DX110:DX114),2)</f>
        <v>0</v>
      </c>
      <c r="DY109" s="19"/>
      <c r="DZ109" s="9">
        <v>0</v>
      </c>
      <c r="EA109" s="9"/>
      <c r="EB109" s="9">
        <v>0</v>
      </c>
      <c r="EC109" s="9"/>
      <c r="ED109" s="72">
        <f>SUM(DH109:DY109)</f>
        <v>-90046.47</v>
      </c>
      <c r="EE109" s="17">
        <f>ROUND(SUM(EE110:EE114),2)</f>
        <v>0</v>
      </c>
      <c r="EF109" s="19"/>
      <c r="EG109" s="17">
        <f>ROUND(SUM(EG110:EG114),2)</f>
        <v>0</v>
      </c>
      <c r="EH109" s="19"/>
      <c r="EI109" s="17">
        <f>ROUND(SUM(EI110:EI114),2)</f>
        <v>-87199.2</v>
      </c>
      <c r="EJ109" s="9"/>
      <c r="EK109" s="17">
        <f>ROUND(SUM(EK110:EK114),2)</f>
        <v>0</v>
      </c>
      <c r="EL109" s="17"/>
      <c r="EM109" s="17">
        <f>ROUND(SUM(EM110:EM114),2)</f>
        <v>0</v>
      </c>
      <c r="EN109" s="9"/>
      <c r="EO109" s="17">
        <f>ROUND(SUM(EO110:EO114),2)</f>
        <v>0</v>
      </c>
      <c r="EP109" s="17"/>
      <c r="EQ109" s="17">
        <f>ROUND(SUM(EQ110:EQ114),2)</f>
        <v>0</v>
      </c>
      <c r="ER109" s="17"/>
      <c r="ES109" s="17">
        <f>ROUND(SUM(ES110:ES114),2)</f>
        <v>0</v>
      </c>
      <c r="ET109" s="17"/>
      <c r="EU109" s="17">
        <f>ROUND(SUM(EU110:EU114),2)</f>
        <v>0</v>
      </c>
      <c r="EV109" s="17"/>
      <c r="EW109" s="17">
        <f>ROUND(SUM(EW110:EW114),2)</f>
        <v>0</v>
      </c>
      <c r="EX109" s="17"/>
      <c r="EY109" s="17">
        <f>ROUND(SUM(EY110:EY114),2)</f>
        <v>0</v>
      </c>
      <c r="EZ109" s="72">
        <f t="shared" si="176"/>
        <v>-87199.2</v>
      </c>
      <c r="FA109" s="9">
        <v>0</v>
      </c>
      <c r="FB109" s="19"/>
      <c r="FC109" s="17">
        <f>ROUND(SUM(FC110:FC114),2)</f>
        <v>0</v>
      </c>
      <c r="FD109" s="19"/>
      <c r="FE109" s="17">
        <f>ROUND(SUM(FE110:FE114),2)</f>
        <v>-146625.45000000001</v>
      </c>
      <c r="FF109" s="9"/>
      <c r="FG109" s="17">
        <f>ROUND(SUM(FG110:FG114),2)</f>
        <v>0</v>
      </c>
      <c r="FH109" s="17"/>
      <c r="FI109" s="17"/>
      <c r="FJ109" s="17"/>
      <c r="FK109" s="9">
        <v>0</v>
      </c>
      <c r="FL109" s="17"/>
      <c r="FM109" s="17">
        <f>ROUND(SUM(FM110:FM114),2)</f>
        <v>0</v>
      </c>
      <c r="FN109" s="17"/>
      <c r="FO109" s="17"/>
      <c r="FP109" s="9"/>
      <c r="FQ109" s="9"/>
      <c r="FR109" s="9"/>
      <c r="FS109" s="17">
        <f>ROUND(SUM(FS110:FS114),2)</f>
        <v>0</v>
      </c>
      <c r="FT109" s="17"/>
      <c r="FU109" s="17">
        <f>ROUND(SUM(FU110:FU114),2)</f>
        <v>0</v>
      </c>
      <c r="FV109" s="72">
        <f t="shared" si="177"/>
        <v>-146625.45000000001</v>
      </c>
      <c r="FW109" s="17">
        <f>ROUND(SUM(FW110:FW114),2)</f>
        <v>0</v>
      </c>
      <c r="FX109" s="19"/>
      <c r="FY109" s="17">
        <f>ROUND(SUM(FY110:FY114),2)</f>
        <v>0</v>
      </c>
      <c r="FZ109" s="17"/>
      <c r="GA109" s="17">
        <f>ROUND(SUM(GA110:GA114),2)</f>
        <v>-88038.2</v>
      </c>
      <c r="GB109" s="17"/>
      <c r="GC109" s="17">
        <f>ROUND(SUM(GC110:GC114),2)</f>
        <v>0</v>
      </c>
      <c r="GD109" s="17"/>
      <c r="GE109" s="17">
        <f>ROUND(SUM(GE110:GE114),2)</f>
        <v>0</v>
      </c>
      <c r="GF109" s="9"/>
      <c r="GG109" s="9">
        <v>0</v>
      </c>
      <c r="GH109" s="9"/>
      <c r="GI109" s="17">
        <f>ROUND(SUM(GI110:GI114),2)</f>
        <v>0</v>
      </c>
      <c r="GJ109" s="17"/>
      <c r="GK109" s="17">
        <f>ROUND(SUM(GK110:GK114),2)</f>
        <v>0</v>
      </c>
      <c r="GL109" s="9"/>
      <c r="GM109" s="17">
        <f>ROUND(SUM(GM110:GM114),2)</f>
        <v>0</v>
      </c>
      <c r="GN109" s="17"/>
      <c r="GO109" s="17">
        <f>ROUND(SUM(GO110:GO114),2)</f>
        <v>0</v>
      </c>
      <c r="GP109" s="17"/>
      <c r="GQ109" s="17">
        <f>ROUND(SUM(GQ110:GQ114),2)</f>
        <v>0</v>
      </c>
      <c r="GR109" s="19"/>
      <c r="GS109" s="72">
        <f t="shared" si="178"/>
        <v>-88038.2</v>
      </c>
      <c r="GT109" s="9">
        <v>0</v>
      </c>
      <c r="GU109" s="19"/>
      <c r="GV109" s="9">
        <v>0</v>
      </c>
      <c r="GW109" s="19"/>
      <c r="GX109" s="17">
        <f>ROUND(SUM(GX110:GX114),2)</f>
        <v>-87795.199999999997</v>
      </c>
      <c r="GY109" s="19"/>
      <c r="GZ109" s="17">
        <f>ROUND(SUM(GZ110:GZ114),2)</f>
        <v>0</v>
      </c>
      <c r="HA109" s="17"/>
      <c r="HB109" s="17">
        <f>ROUND(SUM(HB110:HB114),2)</f>
        <v>0</v>
      </c>
      <c r="HC109" s="9"/>
      <c r="HD109" s="9">
        <f>SUM(HD110:HD114)</f>
        <v>0</v>
      </c>
      <c r="HE109" s="9"/>
      <c r="HF109" s="9">
        <v>0</v>
      </c>
      <c r="HG109" s="17"/>
      <c r="HH109" s="17">
        <f>ROUND(SUM(HH110:HH114),2)</f>
        <v>0</v>
      </c>
      <c r="HI109" s="17"/>
      <c r="HJ109" s="9">
        <v>0</v>
      </c>
      <c r="HK109" s="9"/>
      <c r="HL109" s="9">
        <v>0</v>
      </c>
      <c r="HM109" s="17"/>
      <c r="HN109" s="9">
        <v>0</v>
      </c>
      <c r="HO109" s="19"/>
      <c r="HP109" s="72">
        <f t="shared" si="179"/>
        <v>-87795.199999999997</v>
      </c>
      <c r="HQ109" s="17">
        <f>ROUND(SUM(HQ110:HQ114),2)</f>
        <v>0</v>
      </c>
      <c r="HR109" s="19"/>
      <c r="HS109" s="17">
        <f>ROUND(SUM(HS110:HS114),2)</f>
        <v>0</v>
      </c>
      <c r="HT109" s="19"/>
      <c r="HU109" s="17">
        <f>ROUND(SUM(HU110:HU114),2)</f>
        <v>-164218.03</v>
      </c>
      <c r="HV109" s="19"/>
      <c r="HW109" s="17">
        <f>ROUND(SUM(HW110:HW114),2)</f>
        <v>0</v>
      </c>
      <c r="HX109" s="19"/>
      <c r="HY109" s="17">
        <f>ROUND(SUM(HY110:HY114),2)</f>
        <v>0</v>
      </c>
      <c r="HZ109" s="17"/>
      <c r="IA109" s="17">
        <f>ROUND(SUM(IA110:IA114),2)</f>
        <v>0</v>
      </c>
      <c r="IB109" s="17"/>
      <c r="IC109" s="17">
        <f>ROUND(SUM(IC110:IC114),2)</f>
        <v>0</v>
      </c>
      <c r="ID109" s="9"/>
      <c r="IE109" s="17">
        <f>ROUND(SUM(IE110:IE114),2)</f>
        <v>0</v>
      </c>
      <c r="IF109" s="17"/>
      <c r="IG109" s="17">
        <f>ROUND(SUM(IG110:IG114),2)</f>
        <v>0</v>
      </c>
      <c r="IH109" s="9"/>
      <c r="II109" s="17">
        <f>ROUND(SUM(II110:II114),2)</f>
        <v>0</v>
      </c>
      <c r="IJ109" s="17"/>
      <c r="IK109" s="17">
        <f>ROUND(SUM(IK110:IK114),2)</f>
        <v>0</v>
      </c>
      <c r="IL109" s="17"/>
      <c r="IM109" s="17">
        <f>ROUND(SUM(IM110:IM114),2)</f>
        <v>0</v>
      </c>
      <c r="IN109" s="9"/>
      <c r="IO109" s="72">
        <f t="shared" si="180"/>
        <v>-164218.03</v>
      </c>
      <c r="IP109" s="17">
        <f>ROUND(SUM(IP110:IP114),2)</f>
        <v>0</v>
      </c>
      <c r="IQ109" s="19"/>
      <c r="IR109" s="17">
        <f>ROUND(SUM(IR110:IR114),2)</f>
        <v>0</v>
      </c>
      <c r="IS109" s="19"/>
      <c r="IT109" s="17">
        <f>ROUND(SUM(IT110:IT114),2)</f>
        <v>-86795.199999999997</v>
      </c>
      <c r="IU109" s="17"/>
      <c r="IV109" s="17">
        <f>ROUND(SUM(IV110:IV114),2)</f>
        <v>0</v>
      </c>
      <c r="IW109" s="9"/>
      <c r="IX109" s="17">
        <f>ROUND(SUM(IX110:IX114),2)</f>
        <v>0</v>
      </c>
      <c r="IY109" s="17"/>
      <c r="IZ109" s="17">
        <f>ROUND(SUM(IZ110:IZ114),2)</f>
        <v>0</v>
      </c>
      <c r="JA109" s="9"/>
      <c r="JB109" s="17">
        <f>ROUND(SUM(JB110:JB114),2)</f>
        <v>0</v>
      </c>
      <c r="JC109" s="9"/>
      <c r="JD109" s="9">
        <v>0</v>
      </c>
      <c r="JE109" s="9"/>
      <c r="JF109" s="9">
        <v>0</v>
      </c>
      <c r="JG109" s="9"/>
      <c r="JH109" s="17">
        <f>ROUND(SUM(JH110:JH114),2)</f>
        <v>0</v>
      </c>
      <c r="JI109" s="17"/>
      <c r="JJ109" s="9">
        <v>0</v>
      </c>
      <c r="JK109" s="9"/>
      <c r="JL109" s="17">
        <f>ROUND(SUM(JL110:JL114),2)</f>
        <v>0</v>
      </c>
      <c r="JM109" s="17"/>
      <c r="JN109" s="72">
        <f t="shared" si="181"/>
        <v>-86795.199999999997</v>
      </c>
      <c r="JO109" s="17">
        <f>ROUND(SUM(JO110:JO114),2)</f>
        <v>0</v>
      </c>
      <c r="JP109" s="17"/>
      <c r="JQ109" s="9">
        <f t="shared" si="188"/>
        <v>0</v>
      </c>
      <c r="JR109" s="17"/>
      <c r="JS109" s="9">
        <f>P109+AL109+CB109+CW109+DR109+FK109+GG109+HD109+IC109+JB109+EO109</f>
        <v>0</v>
      </c>
      <c r="JT109" s="17"/>
      <c r="JU109" s="9">
        <f t="shared" si="190"/>
        <v>0</v>
      </c>
      <c r="JV109" s="17"/>
      <c r="JW109" s="31">
        <f t="shared" si="139"/>
        <v>0</v>
      </c>
      <c r="JX109" s="17"/>
      <c r="JY109" s="17">
        <f>ROUND(SUM(JY110:JY114),2)</f>
        <v>0</v>
      </c>
      <c r="JZ109" s="19"/>
      <c r="KA109" s="17">
        <f>ROUND(SUM(KA110:KA114),2)</f>
        <v>0</v>
      </c>
      <c r="KB109" s="19"/>
      <c r="KC109" s="17">
        <f>SUM(KC110:KC114)</f>
        <v>-1182528.0799999998</v>
      </c>
      <c r="KD109" s="9"/>
      <c r="KE109" s="9">
        <f t="shared" si="192"/>
        <v>0</v>
      </c>
      <c r="KF109" s="9"/>
      <c r="KG109" s="9">
        <f t="shared" si="193"/>
        <v>0</v>
      </c>
      <c r="KH109" s="9"/>
      <c r="KI109" s="9">
        <f t="shared" si="194"/>
        <v>0</v>
      </c>
      <c r="KJ109" s="9"/>
      <c r="KK109" s="9">
        <f t="shared" si="195"/>
        <v>0</v>
      </c>
      <c r="KL109" s="9"/>
      <c r="KM109" s="9">
        <f t="shared" si="196"/>
        <v>0</v>
      </c>
      <c r="KN109" s="9"/>
      <c r="KO109" s="9">
        <f t="shared" si="197"/>
        <v>0</v>
      </c>
      <c r="KP109" s="9"/>
      <c r="KQ109" s="72">
        <f t="shared" si="182"/>
        <v>-1182528.0799999998</v>
      </c>
      <c r="KR109" s="9"/>
      <c r="KS109" s="72">
        <v>-910767.44</v>
      </c>
      <c r="KT109" s="23"/>
      <c r="KU109" s="23"/>
      <c r="KV109" s="14"/>
    </row>
    <row r="110" spans="1:308" x14ac:dyDescent="0.2">
      <c r="A110" s="74">
        <v>12</v>
      </c>
      <c r="B110" s="40" t="s">
        <v>209</v>
      </c>
      <c r="C110" s="11" t="s">
        <v>200</v>
      </c>
      <c r="E110" s="19"/>
      <c r="F110" s="9">
        <v>0</v>
      </c>
      <c r="G110" s="19"/>
      <c r="H110" s="9">
        <v>0</v>
      </c>
      <c r="I110" s="19"/>
      <c r="J110" s="9">
        <v>-59705.3</v>
      </c>
      <c r="K110" s="9"/>
      <c r="L110" s="9">
        <v>0</v>
      </c>
      <c r="M110" s="9"/>
      <c r="N110" s="9">
        <v>0</v>
      </c>
      <c r="O110" s="9"/>
      <c r="P110" s="9">
        <v>0</v>
      </c>
      <c r="Q110" s="9"/>
      <c r="R110" s="9">
        <v>0</v>
      </c>
      <c r="S110" s="9"/>
      <c r="T110" s="9">
        <v>0</v>
      </c>
      <c r="U110" s="9"/>
      <c r="V110" s="9">
        <v>0</v>
      </c>
      <c r="W110" s="9"/>
      <c r="X110" s="9">
        <v>0</v>
      </c>
      <c r="Y110" s="31">
        <f t="shared" si="171"/>
        <v>-59705.3</v>
      </c>
      <c r="Z110" s="9">
        <v>0</v>
      </c>
      <c r="AA110" s="19"/>
      <c r="AB110" s="9">
        <v>0</v>
      </c>
      <c r="AC110" s="19"/>
      <c r="AD110" s="9">
        <v>-59705.3</v>
      </c>
      <c r="AE110" s="9"/>
      <c r="AF110" s="9">
        <v>0</v>
      </c>
      <c r="AG110" s="9"/>
      <c r="AH110" s="9">
        <v>0</v>
      </c>
      <c r="AI110" s="9"/>
      <c r="AJ110" s="9">
        <v>0</v>
      </c>
      <c r="AK110" s="9"/>
      <c r="AL110" s="17">
        <f t="shared" si="183"/>
        <v>0</v>
      </c>
      <c r="AM110" s="9"/>
      <c r="AN110" s="17">
        <f t="shared" si="184"/>
        <v>0</v>
      </c>
      <c r="AO110" s="17"/>
      <c r="AP110" s="9">
        <v>0</v>
      </c>
      <c r="AQ110" s="17"/>
      <c r="AR110" s="9">
        <v>0</v>
      </c>
      <c r="AS110" s="17"/>
      <c r="AT110" s="9">
        <v>0</v>
      </c>
      <c r="AU110" s="9"/>
      <c r="AV110" s="31">
        <f t="shared" si="172"/>
        <v>-59705.3</v>
      </c>
      <c r="AW110" s="9">
        <v>0</v>
      </c>
      <c r="AX110" s="19"/>
      <c r="AY110" s="9">
        <v>0</v>
      </c>
      <c r="AZ110" s="9"/>
      <c r="BA110" s="9">
        <v>-59706.3</v>
      </c>
      <c r="BB110" s="9"/>
      <c r="BC110" s="9">
        <v>0</v>
      </c>
      <c r="BD110" s="9"/>
      <c r="BE110" s="9">
        <v>0</v>
      </c>
      <c r="BF110" s="9"/>
      <c r="BG110" s="9">
        <v>0</v>
      </c>
      <c r="BH110" s="9"/>
      <c r="BI110" s="9">
        <v>0</v>
      </c>
      <c r="BJ110" s="9"/>
      <c r="BK110" s="9">
        <v>0</v>
      </c>
      <c r="BL110" s="9"/>
      <c r="BM110" s="9">
        <v>0</v>
      </c>
      <c r="BN110" s="9"/>
      <c r="BO110" s="9">
        <v>0</v>
      </c>
      <c r="BP110" s="19"/>
      <c r="BQ110" s="31">
        <f t="shared" si="173"/>
        <v>-59706.3</v>
      </c>
      <c r="BR110" s="9">
        <v>0</v>
      </c>
      <c r="BS110" s="19"/>
      <c r="BT110" s="9">
        <v>0</v>
      </c>
      <c r="BU110" s="9"/>
      <c r="BV110" s="9">
        <v>-59706.3</v>
      </c>
      <c r="BW110" s="9"/>
      <c r="BX110" s="9">
        <v>0</v>
      </c>
      <c r="BY110" s="9"/>
      <c r="BZ110" s="9">
        <v>0</v>
      </c>
      <c r="CA110" s="9"/>
      <c r="CB110" s="17">
        <f t="shared" si="185"/>
        <v>0</v>
      </c>
      <c r="CC110" s="9"/>
      <c r="CD110" s="9">
        <v>0</v>
      </c>
      <c r="CE110" s="17"/>
      <c r="CF110" s="9">
        <v>0</v>
      </c>
      <c r="CG110" s="9"/>
      <c r="CH110" s="17">
        <f t="shared" si="186"/>
        <v>0</v>
      </c>
      <c r="CI110" s="17"/>
      <c r="CJ110" s="17">
        <f t="shared" si="187"/>
        <v>0</v>
      </c>
      <c r="CK110" s="19"/>
      <c r="CL110" s="31">
        <f t="shared" si="174"/>
        <v>-59706.3</v>
      </c>
      <c r="CM110" s="9">
        <v>0</v>
      </c>
      <c r="CN110" s="19"/>
      <c r="CO110" s="9">
        <v>0</v>
      </c>
      <c r="CP110" s="9"/>
      <c r="CQ110" s="9">
        <v>-59706.3</v>
      </c>
      <c r="CR110" s="9"/>
      <c r="CS110" s="9">
        <v>0</v>
      </c>
      <c r="CT110" s="9"/>
      <c r="CU110" s="9">
        <v>0</v>
      </c>
      <c r="CV110" s="9"/>
      <c r="CW110" s="9">
        <v>0</v>
      </c>
      <c r="CX110" s="9"/>
      <c r="CY110" s="9">
        <v>0</v>
      </c>
      <c r="CZ110" s="9"/>
      <c r="DA110" s="9">
        <v>0</v>
      </c>
      <c r="DB110" s="9"/>
      <c r="DC110" s="9">
        <v>0</v>
      </c>
      <c r="DD110" s="9"/>
      <c r="DE110" s="9">
        <v>0</v>
      </c>
      <c r="DF110" s="19"/>
      <c r="DG110" s="31">
        <f t="shared" si="175"/>
        <v>-59706.3</v>
      </c>
      <c r="DH110" s="9">
        <v>0</v>
      </c>
      <c r="DI110" s="19"/>
      <c r="DJ110" s="9">
        <v>0</v>
      </c>
      <c r="DK110" s="9"/>
      <c r="DL110" s="9">
        <v>-59705.3</v>
      </c>
      <c r="DM110" s="9"/>
      <c r="DN110" s="9">
        <v>0</v>
      </c>
      <c r="DO110" s="9"/>
      <c r="DP110" s="9">
        <v>0</v>
      </c>
      <c r="DQ110" s="9"/>
      <c r="DR110" s="9">
        <v>0</v>
      </c>
      <c r="DS110" s="9"/>
      <c r="DT110" s="9">
        <v>0</v>
      </c>
      <c r="DU110" s="9"/>
      <c r="DV110" s="9">
        <v>0</v>
      </c>
      <c r="DW110" s="9"/>
      <c r="DX110" s="9">
        <v>0</v>
      </c>
      <c r="DY110" s="19"/>
      <c r="DZ110" s="9">
        <v>0</v>
      </c>
      <c r="EA110" s="9"/>
      <c r="EB110" s="9">
        <v>0</v>
      </c>
      <c r="EC110" s="9"/>
      <c r="ED110" s="31">
        <f>SUM(DH110:EB110)</f>
        <v>-59705.3</v>
      </c>
      <c r="EE110" s="9">
        <v>0</v>
      </c>
      <c r="EF110" s="19"/>
      <c r="EG110" s="9">
        <v>0</v>
      </c>
      <c r="EH110" s="9"/>
      <c r="EI110" s="9">
        <v>-59706.3</v>
      </c>
      <c r="EJ110" s="9"/>
      <c r="EK110" s="9">
        <v>0</v>
      </c>
      <c r="EL110" s="9"/>
      <c r="EM110" s="9">
        <v>0</v>
      </c>
      <c r="EN110" s="9"/>
      <c r="EO110" s="9">
        <v>0</v>
      </c>
      <c r="EP110" s="9"/>
      <c r="EQ110" s="9">
        <v>0</v>
      </c>
      <c r="ER110" s="9"/>
      <c r="ES110" s="9">
        <v>0</v>
      </c>
      <c r="ET110" s="9"/>
      <c r="EU110" s="9">
        <v>0</v>
      </c>
      <c r="EV110" s="9"/>
      <c r="EW110" s="9">
        <v>0</v>
      </c>
      <c r="EX110" s="9"/>
      <c r="EY110" s="9">
        <v>0</v>
      </c>
      <c r="EZ110" s="31">
        <f t="shared" si="176"/>
        <v>-59706.3</v>
      </c>
      <c r="FA110" s="9">
        <v>0</v>
      </c>
      <c r="FB110" s="19"/>
      <c r="FC110" s="9">
        <v>0</v>
      </c>
      <c r="FD110" s="19"/>
      <c r="FE110" s="9">
        <v>-59705.3</v>
      </c>
      <c r="FF110" s="9"/>
      <c r="FG110" s="9">
        <v>0</v>
      </c>
      <c r="FH110" s="9"/>
      <c r="FI110" s="9">
        <v>0</v>
      </c>
      <c r="FJ110" s="9"/>
      <c r="FK110" s="9">
        <v>0</v>
      </c>
      <c r="FL110" s="9"/>
      <c r="FM110" s="9">
        <v>0</v>
      </c>
      <c r="FN110" s="9"/>
      <c r="FO110" s="9">
        <v>0</v>
      </c>
      <c r="FP110" s="9"/>
      <c r="FQ110" s="9">
        <v>0</v>
      </c>
      <c r="FR110" s="9"/>
      <c r="FS110" s="9">
        <v>0</v>
      </c>
      <c r="FT110" s="9"/>
      <c r="FU110" s="9">
        <v>0</v>
      </c>
      <c r="FV110" s="31">
        <f t="shared" si="177"/>
        <v>-59705.3</v>
      </c>
      <c r="FW110" s="9">
        <v>0</v>
      </c>
      <c r="FX110" s="19"/>
      <c r="FY110" s="9">
        <v>0</v>
      </c>
      <c r="FZ110" s="9"/>
      <c r="GA110" s="9">
        <v>-59706.9</v>
      </c>
      <c r="GB110" s="9"/>
      <c r="GC110" s="9">
        <v>0</v>
      </c>
      <c r="GD110" s="9"/>
      <c r="GE110" s="9">
        <v>0</v>
      </c>
      <c r="GF110" s="9"/>
      <c r="GG110" s="9">
        <v>0</v>
      </c>
      <c r="GH110" s="9"/>
      <c r="GI110" s="9">
        <v>0</v>
      </c>
      <c r="GJ110" s="9"/>
      <c r="GK110" s="9">
        <v>0</v>
      </c>
      <c r="GL110" s="9"/>
      <c r="GM110" s="9">
        <v>0</v>
      </c>
      <c r="GN110" s="9"/>
      <c r="GO110" s="9">
        <v>0</v>
      </c>
      <c r="GP110" s="9"/>
      <c r="GQ110" s="9">
        <v>0</v>
      </c>
      <c r="GR110" s="19"/>
      <c r="GS110" s="31">
        <f t="shared" si="178"/>
        <v>-59706.9</v>
      </c>
      <c r="GT110" s="9">
        <v>0</v>
      </c>
      <c r="GU110" s="19"/>
      <c r="GV110" s="9">
        <v>0</v>
      </c>
      <c r="GW110" s="19"/>
      <c r="GX110" s="9">
        <v>-59706.3</v>
      </c>
      <c r="GY110" s="9"/>
      <c r="GZ110" s="9">
        <v>0</v>
      </c>
      <c r="HA110" s="9"/>
      <c r="HB110" s="9">
        <v>0</v>
      </c>
      <c r="HC110" s="9"/>
      <c r="HD110" s="9">
        <v>0</v>
      </c>
      <c r="HE110" s="9"/>
      <c r="HF110" s="9">
        <v>0</v>
      </c>
      <c r="HG110" s="9"/>
      <c r="HH110" s="9">
        <v>0</v>
      </c>
      <c r="HI110" s="9"/>
      <c r="HJ110" s="9">
        <v>0</v>
      </c>
      <c r="HK110" s="9"/>
      <c r="HL110" s="9">
        <v>0</v>
      </c>
      <c r="HM110" s="9"/>
      <c r="HN110" s="9">
        <v>0</v>
      </c>
      <c r="HO110" s="19"/>
      <c r="HP110" s="31">
        <f t="shared" si="179"/>
        <v>-59706.3</v>
      </c>
      <c r="HQ110" s="9">
        <v>0</v>
      </c>
      <c r="HR110" s="19"/>
      <c r="HS110" s="9">
        <v>0</v>
      </c>
      <c r="HT110" s="19"/>
      <c r="HU110" s="9">
        <v>-59705.45</v>
      </c>
      <c r="HV110" s="9"/>
      <c r="HW110" s="9">
        <v>0</v>
      </c>
      <c r="HX110" s="9"/>
      <c r="HY110" s="9">
        <v>0</v>
      </c>
      <c r="HZ110" s="9"/>
      <c r="IA110" s="9">
        <v>0</v>
      </c>
      <c r="IB110" s="17"/>
      <c r="IC110" s="9">
        <v>0</v>
      </c>
      <c r="ID110" s="9"/>
      <c r="IE110" s="9">
        <v>0</v>
      </c>
      <c r="IF110" s="9"/>
      <c r="IG110" s="9">
        <v>0</v>
      </c>
      <c r="IH110" s="9"/>
      <c r="II110" s="9">
        <v>0</v>
      </c>
      <c r="IJ110" s="9"/>
      <c r="IK110" s="9">
        <v>0</v>
      </c>
      <c r="IL110" s="9"/>
      <c r="IM110" s="9">
        <v>0</v>
      </c>
      <c r="IN110" s="9"/>
      <c r="IO110" s="31">
        <f t="shared" si="180"/>
        <v>-59705.45</v>
      </c>
      <c r="IP110" s="9">
        <v>0</v>
      </c>
      <c r="IQ110" s="19"/>
      <c r="IR110" s="9">
        <v>0</v>
      </c>
      <c r="IS110" s="19"/>
      <c r="IT110" s="9">
        <v>-59706.3</v>
      </c>
      <c r="IU110" s="9"/>
      <c r="IV110" s="9">
        <v>0</v>
      </c>
      <c r="IW110" s="9"/>
      <c r="IX110" s="9">
        <v>0</v>
      </c>
      <c r="IY110" s="9"/>
      <c r="IZ110" s="9">
        <v>0</v>
      </c>
      <c r="JA110" s="9"/>
      <c r="JB110" s="9">
        <v>0</v>
      </c>
      <c r="JC110" s="9"/>
      <c r="JD110" s="9">
        <v>0</v>
      </c>
      <c r="JE110" s="9"/>
      <c r="JF110" s="9">
        <v>0</v>
      </c>
      <c r="JG110" s="9"/>
      <c r="JH110" s="9">
        <v>0</v>
      </c>
      <c r="JI110" s="9"/>
      <c r="JJ110" s="9">
        <v>0</v>
      </c>
      <c r="JK110" s="9"/>
      <c r="JL110" s="9">
        <v>0</v>
      </c>
      <c r="JM110" s="9"/>
      <c r="JN110" s="31">
        <f t="shared" si="181"/>
        <v>-59706.3</v>
      </c>
      <c r="JO110" s="9">
        <v>0</v>
      </c>
      <c r="JP110" s="9"/>
      <c r="JQ110" s="9">
        <f t="shared" si="188"/>
        <v>0</v>
      </c>
      <c r="JR110" s="9"/>
      <c r="JS110" s="9">
        <f t="shared" si="189"/>
        <v>0</v>
      </c>
      <c r="JT110" s="9"/>
      <c r="JU110" s="9">
        <f t="shared" si="190"/>
        <v>0</v>
      </c>
      <c r="JV110" s="9"/>
      <c r="JW110" s="31">
        <f t="shared" si="139"/>
        <v>0</v>
      </c>
      <c r="JX110" s="9"/>
      <c r="JY110" s="9">
        <f>F110+Z110+AW110+BR110+CM110+DH110+EE110+FA110+FW110+GT110+HQ110+IP110</f>
        <v>0</v>
      </c>
      <c r="JZ110" s="19"/>
      <c r="KA110" s="9">
        <f>H110+AB110+AY110+BT110+CO110+DJ110+EG110+FC110+FY110+GV110+HS110+IR110</f>
        <v>0</v>
      </c>
      <c r="KB110" s="8"/>
      <c r="KC110" s="9">
        <f>J110+AD110+BA110+BV110+CQ110+DL110+EI110+FE110+GA110+GX110+IT110+HU110</f>
        <v>-716471.35</v>
      </c>
      <c r="KD110" s="9"/>
      <c r="KE110" s="9">
        <f t="shared" si="192"/>
        <v>0</v>
      </c>
      <c r="KF110" s="9"/>
      <c r="KG110" s="9">
        <f t="shared" si="193"/>
        <v>0</v>
      </c>
      <c r="KH110" s="9"/>
      <c r="KI110" s="9">
        <f t="shared" si="194"/>
        <v>0</v>
      </c>
      <c r="KJ110" s="9"/>
      <c r="KK110" s="9">
        <f t="shared" si="195"/>
        <v>0</v>
      </c>
      <c r="KL110" s="9"/>
      <c r="KM110" s="9">
        <f t="shared" si="196"/>
        <v>0</v>
      </c>
      <c r="KN110" s="9"/>
      <c r="KO110" s="9">
        <f t="shared" si="197"/>
        <v>0</v>
      </c>
      <c r="KP110" s="9"/>
      <c r="KQ110" s="31">
        <f t="shared" si="182"/>
        <v>-716471.35</v>
      </c>
      <c r="KR110" s="9"/>
      <c r="KS110" s="31">
        <v>-513763.44999999995</v>
      </c>
      <c r="KT110" s="23"/>
      <c r="KU110" s="23"/>
      <c r="KV110" s="14"/>
    </row>
    <row r="111" spans="1:308" x14ac:dyDescent="0.2">
      <c r="A111" s="74">
        <v>12</v>
      </c>
      <c r="B111" s="40" t="s">
        <v>211</v>
      </c>
      <c r="C111" s="11" t="s">
        <v>202</v>
      </c>
      <c r="E111" s="19"/>
      <c r="F111" s="9">
        <v>0</v>
      </c>
      <c r="G111" s="19"/>
      <c r="H111" s="9">
        <v>0</v>
      </c>
      <c r="I111" s="19"/>
      <c r="J111" s="9">
        <v>-17504.810000000001</v>
      </c>
      <c r="K111" s="9"/>
      <c r="L111" s="9">
        <v>0</v>
      </c>
      <c r="M111" s="9"/>
      <c r="N111" s="9">
        <v>0</v>
      </c>
      <c r="O111" s="9"/>
      <c r="P111" s="9">
        <v>0</v>
      </c>
      <c r="Q111" s="9"/>
      <c r="R111" s="9">
        <v>0</v>
      </c>
      <c r="S111" s="9"/>
      <c r="T111" s="9">
        <v>0</v>
      </c>
      <c r="U111" s="9"/>
      <c r="V111" s="9">
        <v>0</v>
      </c>
      <c r="W111" s="9"/>
      <c r="X111" s="9">
        <v>0</v>
      </c>
      <c r="Y111" s="31">
        <f t="shared" si="171"/>
        <v>-17504.810000000001</v>
      </c>
      <c r="Z111" s="9">
        <v>0</v>
      </c>
      <c r="AA111" s="19"/>
      <c r="AB111" s="9">
        <v>0</v>
      </c>
      <c r="AC111" s="19"/>
      <c r="AD111" s="9">
        <v>-15930.550000000001</v>
      </c>
      <c r="AE111" s="9"/>
      <c r="AF111" s="9">
        <v>0</v>
      </c>
      <c r="AG111" s="9"/>
      <c r="AH111" s="9">
        <v>0</v>
      </c>
      <c r="AI111" s="9"/>
      <c r="AJ111" s="9">
        <v>0</v>
      </c>
      <c r="AK111" s="9"/>
      <c r="AL111" s="17">
        <f t="shared" si="183"/>
        <v>0</v>
      </c>
      <c r="AM111" s="9"/>
      <c r="AN111" s="17">
        <f t="shared" si="184"/>
        <v>0</v>
      </c>
      <c r="AO111" s="17"/>
      <c r="AP111" s="9">
        <v>0</v>
      </c>
      <c r="AQ111" s="17"/>
      <c r="AR111" s="9">
        <v>0</v>
      </c>
      <c r="AS111" s="17"/>
      <c r="AT111" s="9">
        <v>0</v>
      </c>
      <c r="AU111" s="9"/>
      <c r="AV111" s="31">
        <f t="shared" si="172"/>
        <v>-15930.550000000001</v>
      </c>
      <c r="AW111" s="9">
        <v>0</v>
      </c>
      <c r="AX111" s="19"/>
      <c r="AY111" s="9">
        <v>0</v>
      </c>
      <c r="AZ111" s="9"/>
      <c r="BA111" s="9">
        <v>-16717.68</v>
      </c>
      <c r="BB111" s="9"/>
      <c r="BC111" s="9">
        <v>0</v>
      </c>
      <c r="BD111" s="9"/>
      <c r="BE111" s="9">
        <v>0</v>
      </c>
      <c r="BF111" s="9"/>
      <c r="BG111" s="9">
        <v>0</v>
      </c>
      <c r="BH111" s="9"/>
      <c r="BI111" s="9">
        <v>0</v>
      </c>
      <c r="BJ111" s="9"/>
      <c r="BK111" s="9">
        <v>0</v>
      </c>
      <c r="BL111" s="9"/>
      <c r="BM111" s="9">
        <v>0</v>
      </c>
      <c r="BN111" s="9"/>
      <c r="BO111" s="9">
        <v>0</v>
      </c>
      <c r="BP111" s="19"/>
      <c r="BQ111" s="31">
        <f t="shared" si="173"/>
        <v>-16717.68</v>
      </c>
      <c r="BR111" s="9">
        <v>0</v>
      </c>
      <c r="BS111" s="19"/>
      <c r="BT111" s="9">
        <v>0</v>
      </c>
      <c r="BU111" s="9"/>
      <c r="BV111" s="9">
        <v>-17296.41</v>
      </c>
      <c r="BW111" s="9"/>
      <c r="BX111" s="9">
        <v>0</v>
      </c>
      <c r="BY111" s="9"/>
      <c r="BZ111" s="9">
        <v>0</v>
      </c>
      <c r="CA111" s="9"/>
      <c r="CB111" s="17">
        <f t="shared" si="185"/>
        <v>0</v>
      </c>
      <c r="CC111" s="9"/>
      <c r="CD111" s="9">
        <v>0</v>
      </c>
      <c r="CE111" s="17"/>
      <c r="CF111" s="9">
        <v>0</v>
      </c>
      <c r="CG111" s="9"/>
      <c r="CH111" s="17">
        <f t="shared" si="186"/>
        <v>0</v>
      </c>
      <c r="CI111" s="17"/>
      <c r="CJ111" s="17">
        <f t="shared" si="187"/>
        <v>0</v>
      </c>
      <c r="CK111" s="19"/>
      <c r="CL111" s="31">
        <f t="shared" si="174"/>
        <v>-17296.41</v>
      </c>
      <c r="CM111" s="9">
        <v>0</v>
      </c>
      <c r="CN111" s="19"/>
      <c r="CO111" s="9">
        <v>0</v>
      </c>
      <c r="CP111" s="9"/>
      <c r="CQ111" s="9">
        <v>-16717.68</v>
      </c>
      <c r="CR111" s="9"/>
      <c r="CS111" s="9">
        <v>0</v>
      </c>
      <c r="CT111" s="9"/>
      <c r="CU111" s="9">
        <v>0</v>
      </c>
      <c r="CV111" s="9"/>
      <c r="CW111" s="9">
        <v>0</v>
      </c>
      <c r="CX111" s="9"/>
      <c r="CY111" s="9">
        <v>0</v>
      </c>
      <c r="CZ111" s="9"/>
      <c r="DA111" s="9">
        <v>0</v>
      </c>
      <c r="DB111" s="9"/>
      <c r="DC111" s="9">
        <v>0</v>
      </c>
      <c r="DD111" s="9"/>
      <c r="DE111" s="9">
        <v>0</v>
      </c>
      <c r="DF111" s="19"/>
      <c r="DG111" s="31">
        <f t="shared" si="175"/>
        <v>-16717.68</v>
      </c>
      <c r="DH111" s="9">
        <v>0</v>
      </c>
      <c r="DI111" s="19"/>
      <c r="DJ111" s="9">
        <v>0</v>
      </c>
      <c r="DK111" s="9"/>
      <c r="DL111" s="9">
        <v>-16717.68</v>
      </c>
      <c r="DM111" s="9"/>
      <c r="DN111" s="9">
        <v>0</v>
      </c>
      <c r="DO111" s="9"/>
      <c r="DP111" s="9">
        <v>0</v>
      </c>
      <c r="DQ111" s="9"/>
      <c r="DR111" s="9">
        <v>0</v>
      </c>
      <c r="DS111" s="9"/>
      <c r="DT111" s="9">
        <v>0</v>
      </c>
      <c r="DU111" s="9"/>
      <c r="DV111" s="9">
        <v>0</v>
      </c>
      <c r="DW111" s="9"/>
      <c r="DX111" s="9">
        <v>0</v>
      </c>
      <c r="DY111" s="19"/>
      <c r="DZ111" s="9">
        <v>0</v>
      </c>
      <c r="EA111" s="9"/>
      <c r="EB111" s="9">
        <v>0</v>
      </c>
      <c r="EC111" s="9"/>
      <c r="ED111" s="31">
        <f>SUM(DH111:EB111)</f>
        <v>-16717.68</v>
      </c>
      <c r="EE111" s="9">
        <v>0</v>
      </c>
      <c r="EF111" s="19"/>
      <c r="EG111" s="9">
        <v>0</v>
      </c>
      <c r="EH111" s="9"/>
      <c r="EI111" s="9">
        <v>-16717.68</v>
      </c>
      <c r="EJ111" s="9"/>
      <c r="EK111" s="9">
        <v>0</v>
      </c>
      <c r="EL111" s="9"/>
      <c r="EM111" s="9">
        <v>0</v>
      </c>
      <c r="EN111" s="9"/>
      <c r="EO111" s="9">
        <v>0</v>
      </c>
      <c r="EP111" s="9"/>
      <c r="EQ111" s="9">
        <v>0</v>
      </c>
      <c r="ER111" s="9"/>
      <c r="ES111" s="9">
        <v>0</v>
      </c>
      <c r="ET111" s="9"/>
      <c r="EU111" s="9">
        <v>0</v>
      </c>
      <c r="EV111" s="9"/>
      <c r="EW111" s="9">
        <v>0</v>
      </c>
      <c r="EX111" s="9"/>
      <c r="EY111" s="9">
        <v>0</v>
      </c>
      <c r="EZ111" s="31">
        <f t="shared" si="176"/>
        <v>-16717.68</v>
      </c>
      <c r="FA111" s="9">
        <v>0</v>
      </c>
      <c r="FB111" s="19"/>
      <c r="FC111" s="9">
        <v>0</v>
      </c>
      <c r="FD111" s="19"/>
      <c r="FE111" s="9">
        <v>-30095.329999999998</v>
      </c>
      <c r="FF111" s="9"/>
      <c r="FG111" s="9">
        <v>0</v>
      </c>
      <c r="FH111" s="9"/>
      <c r="FI111" s="9">
        <v>0</v>
      </c>
      <c r="FJ111" s="9"/>
      <c r="FK111" s="9">
        <v>0</v>
      </c>
      <c r="FL111" s="9"/>
      <c r="FM111" s="9">
        <v>0</v>
      </c>
      <c r="FN111" s="9"/>
      <c r="FO111" s="9">
        <v>0</v>
      </c>
      <c r="FP111" s="9"/>
      <c r="FQ111" s="9">
        <v>0</v>
      </c>
      <c r="FR111" s="9"/>
      <c r="FS111" s="9">
        <v>0</v>
      </c>
      <c r="FT111" s="9"/>
      <c r="FU111" s="9">
        <v>0</v>
      </c>
      <c r="FV111" s="31">
        <f t="shared" si="177"/>
        <v>-30095.329999999998</v>
      </c>
      <c r="FW111" s="9">
        <v>0</v>
      </c>
      <c r="FX111" s="19"/>
      <c r="FY111" s="9">
        <v>0</v>
      </c>
      <c r="FZ111" s="9"/>
      <c r="GA111" s="9">
        <v>-16717.68</v>
      </c>
      <c r="GB111" s="9"/>
      <c r="GC111" s="9">
        <v>0</v>
      </c>
      <c r="GD111" s="9"/>
      <c r="GE111" s="9">
        <v>0</v>
      </c>
      <c r="GF111" s="9"/>
      <c r="GG111" s="9">
        <v>0</v>
      </c>
      <c r="GH111" s="9"/>
      <c r="GI111" s="9">
        <v>0</v>
      </c>
      <c r="GJ111" s="9"/>
      <c r="GK111" s="9">
        <v>0</v>
      </c>
      <c r="GL111" s="9"/>
      <c r="GM111" s="9">
        <v>0</v>
      </c>
      <c r="GN111" s="9"/>
      <c r="GO111" s="9">
        <v>0</v>
      </c>
      <c r="GP111" s="9"/>
      <c r="GQ111" s="9">
        <v>0</v>
      </c>
      <c r="GR111" s="19"/>
      <c r="GS111" s="31">
        <f t="shared" si="178"/>
        <v>-16717.68</v>
      </c>
      <c r="GT111" s="9">
        <v>0</v>
      </c>
      <c r="GU111" s="19"/>
      <c r="GV111" s="9">
        <v>0</v>
      </c>
      <c r="GW111" s="19"/>
      <c r="GX111" s="9">
        <v>-16717.68</v>
      </c>
      <c r="GY111" s="9"/>
      <c r="GZ111" s="9">
        <v>0</v>
      </c>
      <c r="HA111" s="9"/>
      <c r="HB111" s="9">
        <v>0</v>
      </c>
      <c r="HC111" s="9"/>
      <c r="HD111" s="9">
        <v>0</v>
      </c>
      <c r="HE111" s="9"/>
      <c r="HF111" s="9">
        <v>0</v>
      </c>
      <c r="HG111" s="9"/>
      <c r="HH111" s="9">
        <v>0</v>
      </c>
      <c r="HI111" s="9"/>
      <c r="HJ111" s="9">
        <v>0</v>
      </c>
      <c r="HK111" s="9"/>
      <c r="HL111" s="9">
        <v>0</v>
      </c>
      <c r="HM111" s="9"/>
      <c r="HN111" s="9">
        <v>0</v>
      </c>
      <c r="HO111" s="19"/>
      <c r="HP111" s="31">
        <f t="shared" si="179"/>
        <v>-16717.68</v>
      </c>
      <c r="HQ111" s="9">
        <v>0</v>
      </c>
      <c r="HR111" s="19"/>
      <c r="HS111" s="9">
        <v>0</v>
      </c>
      <c r="HT111" s="19"/>
      <c r="HU111" s="9">
        <v>-33435.360000000001</v>
      </c>
      <c r="HV111" s="9"/>
      <c r="HW111" s="9">
        <v>0</v>
      </c>
      <c r="HX111" s="9"/>
      <c r="HY111" s="9">
        <v>0</v>
      </c>
      <c r="HZ111" s="9"/>
      <c r="IA111" s="9">
        <v>0</v>
      </c>
      <c r="IB111" s="17"/>
      <c r="IC111" s="9">
        <v>0</v>
      </c>
      <c r="ID111" s="9"/>
      <c r="IE111" s="9">
        <v>0</v>
      </c>
      <c r="IF111" s="9"/>
      <c r="IG111" s="9">
        <v>0</v>
      </c>
      <c r="IH111" s="9"/>
      <c r="II111" s="9">
        <v>0</v>
      </c>
      <c r="IJ111" s="9"/>
      <c r="IK111" s="9">
        <v>0</v>
      </c>
      <c r="IL111" s="9"/>
      <c r="IM111" s="9">
        <v>0</v>
      </c>
      <c r="IN111" s="9"/>
      <c r="IO111" s="31">
        <f t="shared" si="180"/>
        <v>-33435.360000000001</v>
      </c>
      <c r="IP111" s="9">
        <v>0</v>
      </c>
      <c r="IQ111" s="19"/>
      <c r="IR111" s="9">
        <v>0</v>
      </c>
      <c r="IS111" s="19"/>
      <c r="IT111" s="9">
        <v>-16717.68</v>
      </c>
      <c r="IU111" s="9"/>
      <c r="IV111" s="9">
        <v>0</v>
      </c>
      <c r="IW111" s="9"/>
      <c r="IX111" s="9">
        <v>0</v>
      </c>
      <c r="IY111" s="9"/>
      <c r="IZ111" s="9">
        <v>0</v>
      </c>
      <c r="JA111" s="9"/>
      <c r="JB111" s="9">
        <v>0</v>
      </c>
      <c r="JC111" s="9"/>
      <c r="JD111" s="9">
        <v>0</v>
      </c>
      <c r="JE111" s="9"/>
      <c r="JF111" s="9">
        <v>0</v>
      </c>
      <c r="JG111" s="9"/>
      <c r="JH111" s="9">
        <v>0</v>
      </c>
      <c r="JI111" s="9"/>
      <c r="JJ111" s="9">
        <v>0</v>
      </c>
      <c r="JK111" s="9"/>
      <c r="JL111" s="9">
        <v>0</v>
      </c>
      <c r="JM111" s="9"/>
      <c r="JN111" s="31">
        <f t="shared" si="181"/>
        <v>-16717.68</v>
      </c>
      <c r="JO111" s="9">
        <v>0</v>
      </c>
      <c r="JP111" s="9"/>
      <c r="JQ111" s="9">
        <f t="shared" si="188"/>
        <v>0</v>
      </c>
      <c r="JR111" s="9"/>
      <c r="JS111" s="9">
        <f t="shared" si="189"/>
        <v>0</v>
      </c>
      <c r="JT111" s="9"/>
      <c r="JU111" s="9">
        <f t="shared" si="190"/>
        <v>0</v>
      </c>
      <c r="JV111" s="9"/>
      <c r="JW111" s="31">
        <f t="shared" si="139"/>
        <v>0</v>
      </c>
      <c r="JX111" s="9"/>
      <c r="JY111" s="9">
        <f>F111+Z111+AW111+BR111+CM111+DH111+EE111+FA111+FW111+GT111+HQ111+IP111</f>
        <v>0</v>
      </c>
      <c r="JZ111" s="19"/>
      <c r="KA111" s="9">
        <f>H111+AB111+AY111+BT111+CO111+DJ111+EG111+FC111+FY111+GV111+HS111+IR111</f>
        <v>0</v>
      </c>
      <c r="KB111" s="8"/>
      <c r="KC111" s="9">
        <f>J111+AD111+BA111+BV111+CQ111+DL111+EI111+FE111+GA111+GX111+IT111+HU111</f>
        <v>-231286.21999999997</v>
      </c>
      <c r="KD111" s="9"/>
      <c r="KE111" s="9">
        <f t="shared" si="192"/>
        <v>0</v>
      </c>
      <c r="KF111" s="9"/>
      <c r="KG111" s="9">
        <f t="shared" si="193"/>
        <v>0</v>
      </c>
      <c r="KH111" s="9"/>
      <c r="KI111" s="9">
        <f t="shared" si="194"/>
        <v>0</v>
      </c>
      <c r="KJ111" s="9"/>
      <c r="KK111" s="9">
        <f t="shared" si="195"/>
        <v>0</v>
      </c>
      <c r="KL111" s="9"/>
      <c r="KM111" s="9">
        <f t="shared" si="196"/>
        <v>0</v>
      </c>
      <c r="KN111" s="9"/>
      <c r="KO111" s="9">
        <f t="shared" si="197"/>
        <v>0</v>
      </c>
      <c r="KP111" s="9"/>
      <c r="KQ111" s="31">
        <f t="shared" si="182"/>
        <v>-231286.21999999997</v>
      </c>
      <c r="KR111" s="9"/>
      <c r="KS111" s="31">
        <v>-166231.45000000001</v>
      </c>
      <c r="KT111" s="23"/>
      <c r="KU111" s="23"/>
      <c r="KV111" s="14"/>
    </row>
    <row r="112" spans="1:308" x14ac:dyDescent="0.2">
      <c r="A112" s="74">
        <v>12</v>
      </c>
      <c r="B112" s="40" t="s">
        <v>212</v>
      </c>
      <c r="C112" s="11" t="s">
        <v>204</v>
      </c>
      <c r="E112" s="19"/>
      <c r="F112" s="9">
        <v>0</v>
      </c>
      <c r="G112" s="19"/>
      <c r="H112" s="9">
        <v>0</v>
      </c>
      <c r="I112" s="19"/>
      <c r="J112" s="9">
        <v>-6540.66</v>
      </c>
      <c r="K112" s="9"/>
      <c r="L112" s="9">
        <v>0</v>
      </c>
      <c r="M112" s="9"/>
      <c r="N112" s="9">
        <v>0</v>
      </c>
      <c r="O112" s="9"/>
      <c r="P112" s="9">
        <v>0</v>
      </c>
      <c r="Q112" s="9"/>
      <c r="R112" s="9">
        <v>0</v>
      </c>
      <c r="S112" s="9"/>
      <c r="T112" s="9">
        <v>0</v>
      </c>
      <c r="U112" s="9"/>
      <c r="V112" s="9">
        <v>0</v>
      </c>
      <c r="W112" s="9"/>
      <c r="X112" s="9">
        <v>0</v>
      </c>
      <c r="Y112" s="31">
        <f t="shared" si="171"/>
        <v>-6540.66</v>
      </c>
      <c r="Z112" s="9">
        <v>0</v>
      </c>
      <c r="AA112" s="19"/>
      <c r="AB112" s="9">
        <v>0</v>
      </c>
      <c r="AC112" s="19"/>
      <c r="AD112" s="9">
        <v>-10740.66</v>
      </c>
      <c r="AE112" s="9"/>
      <c r="AF112" s="9">
        <v>0</v>
      </c>
      <c r="AG112" s="9"/>
      <c r="AH112" s="9">
        <v>0</v>
      </c>
      <c r="AI112" s="9"/>
      <c r="AJ112" s="9">
        <v>0</v>
      </c>
      <c r="AK112" s="9"/>
      <c r="AL112" s="17">
        <f t="shared" si="183"/>
        <v>0</v>
      </c>
      <c r="AM112" s="9"/>
      <c r="AN112" s="17">
        <f t="shared" si="184"/>
        <v>0</v>
      </c>
      <c r="AO112" s="17"/>
      <c r="AP112" s="9">
        <v>0</v>
      </c>
      <c r="AQ112" s="17"/>
      <c r="AR112" s="9">
        <v>0</v>
      </c>
      <c r="AS112" s="17"/>
      <c r="AT112" s="9">
        <v>0</v>
      </c>
      <c r="AU112" s="9"/>
      <c r="AV112" s="31">
        <f t="shared" si="172"/>
        <v>-10740.66</v>
      </c>
      <c r="AW112" s="9">
        <v>0</v>
      </c>
      <c r="AX112" s="19"/>
      <c r="AY112" s="9">
        <v>0</v>
      </c>
      <c r="AZ112" s="9"/>
      <c r="BA112" s="9">
        <v>-10740.66</v>
      </c>
      <c r="BB112" s="9"/>
      <c r="BC112" s="9">
        <v>0</v>
      </c>
      <c r="BD112" s="9"/>
      <c r="BE112" s="9">
        <v>0</v>
      </c>
      <c r="BF112" s="9"/>
      <c r="BG112" s="9">
        <v>0</v>
      </c>
      <c r="BH112" s="9"/>
      <c r="BI112" s="9">
        <v>0</v>
      </c>
      <c r="BJ112" s="9"/>
      <c r="BK112" s="9">
        <v>0</v>
      </c>
      <c r="BL112" s="9"/>
      <c r="BM112" s="9">
        <v>0</v>
      </c>
      <c r="BN112" s="9"/>
      <c r="BO112" s="9">
        <v>0</v>
      </c>
      <c r="BP112" s="19"/>
      <c r="BQ112" s="31">
        <f t="shared" si="173"/>
        <v>-10740.66</v>
      </c>
      <c r="BR112" s="9">
        <v>0</v>
      </c>
      <c r="BS112" s="19"/>
      <c r="BT112" s="9">
        <v>0</v>
      </c>
      <c r="BU112" s="9"/>
      <c r="BV112" s="9">
        <v>-10740.66</v>
      </c>
      <c r="BW112" s="9"/>
      <c r="BX112" s="9">
        <v>0</v>
      </c>
      <c r="BY112" s="9"/>
      <c r="BZ112" s="9">
        <v>0</v>
      </c>
      <c r="CA112" s="9"/>
      <c r="CB112" s="17">
        <f t="shared" si="185"/>
        <v>0</v>
      </c>
      <c r="CC112" s="9"/>
      <c r="CD112" s="9">
        <v>0</v>
      </c>
      <c r="CE112" s="17"/>
      <c r="CF112" s="9">
        <v>0</v>
      </c>
      <c r="CG112" s="9"/>
      <c r="CH112" s="17">
        <f t="shared" si="186"/>
        <v>0</v>
      </c>
      <c r="CI112" s="17"/>
      <c r="CJ112" s="17">
        <f t="shared" si="187"/>
        <v>0</v>
      </c>
      <c r="CK112" s="19"/>
      <c r="CL112" s="31">
        <f t="shared" si="174"/>
        <v>-10740.66</v>
      </c>
      <c r="CM112" s="9">
        <v>0</v>
      </c>
      <c r="CN112" s="19"/>
      <c r="CO112" s="9">
        <v>0</v>
      </c>
      <c r="CP112" s="9"/>
      <c r="CQ112" s="9">
        <v>-8623.49</v>
      </c>
      <c r="CR112" s="9"/>
      <c r="CS112" s="9">
        <v>0</v>
      </c>
      <c r="CT112" s="9"/>
      <c r="CU112" s="9">
        <v>0</v>
      </c>
      <c r="CV112" s="9"/>
      <c r="CW112" s="9">
        <v>0</v>
      </c>
      <c r="CX112" s="9"/>
      <c r="CY112" s="9">
        <v>0</v>
      </c>
      <c r="CZ112" s="9"/>
      <c r="DA112" s="9">
        <v>0</v>
      </c>
      <c r="DB112" s="9"/>
      <c r="DC112" s="9">
        <v>0</v>
      </c>
      <c r="DD112" s="9"/>
      <c r="DE112" s="9">
        <v>0</v>
      </c>
      <c r="DF112" s="19"/>
      <c r="DG112" s="31">
        <f t="shared" si="175"/>
        <v>-8623.49</v>
      </c>
      <c r="DH112" s="9">
        <v>0</v>
      </c>
      <c r="DI112" s="19"/>
      <c r="DJ112" s="9">
        <v>0</v>
      </c>
      <c r="DK112" s="9"/>
      <c r="DL112" s="9">
        <v>-13623.49</v>
      </c>
      <c r="DM112" s="9"/>
      <c r="DN112" s="9">
        <v>0</v>
      </c>
      <c r="DO112" s="9"/>
      <c r="DP112" s="9">
        <v>0</v>
      </c>
      <c r="DQ112" s="9"/>
      <c r="DR112" s="9">
        <v>0</v>
      </c>
      <c r="DS112" s="9"/>
      <c r="DT112" s="9">
        <v>0</v>
      </c>
      <c r="DU112" s="9"/>
      <c r="DV112" s="9">
        <v>0</v>
      </c>
      <c r="DW112" s="9"/>
      <c r="DX112" s="9">
        <v>0</v>
      </c>
      <c r="DY112" s="19"/>
      <c r="DZ112" s="9">
        <v>0</v>
      </c>
      <c r="EA112" s="9"/>
      <c r="EB112" s="9">
        <v>0</v>
      </c>
      <c r="EC112" s="9"/>
      <c r="ED112" s="31">
        <f>SUM(DH112:EB112)</f>
        <v>-13623.49</v>
      </c>
      <c r="EE112" s="9">
        <v>0</v>
      </c>
      <c r="EF112" s="19"/>
      <c r="EG112" s="9">
        <v>0</v>
      </c>
      <c r="EH112" s="9"/>
      <c r="EI112" s="9">
        <v>-10775.220000000001</v>
      </c>
      <c r="EJ112" s="9"/>
      <c r="EK112" s="9">
        <v>0</v>
      </c>
      <c r="EL112" s="9"/>
      <c r="EM112" s="9">
        <v>0</v>
      </c>
      <c r="EN112" s="9"/>
      <c r="EO112" s="9">
        <v>0</v>
      </c>
      <c r="EP112" s="9"/>
      <c r="EQ112" s="9">
        <v>0</v>
      </c>
      <c r="ER112" s="9"/>
      <c r="ES112" s="9">
        <v>0</v>
      </c>
      <c r="ET112" s="9"/>
      <c r="EU112" s="9">
        <v>0</v>
      </c>
      <c r="EV112" s="9"/>
      <c r="EW112" s="9">
        <v>0</v>
      </c>
      <c r="EX112" s="9"/>
      <c r="EY112" s="9">
        <v>0</v>
      </c>
      <c r="EZ112" s="31">
        <f t="shared" si="176"/>
        <v>-10775.220000000001</v>
      </c>
      <c r="FA112" s="9">
        <v>0</v>
      </c>
      <c r="FB112" s="19"/>
      <c r="FC112" s="9">
        <v>0</v>
      </c>
      <c r="FD112" s="19"/>
      <c r="FE112" s="9">
        <v>-8775.2200000000012</v>
      </c>
      <c r="FF112" s="9"/>
      <c r="FG112" s="9">
        <v>0</v>
      </c>
      <c r="FH112" s="9"/>
      <c r="FI112" s="9">
        <v>0</v>
      </c>
      <c r="FJ112" s="9"/>
      <c r="FK112" s="9">
        <v>0</v>
      </c>
      <c r="FL112" s="9"/>
      <c r="FM112" s="9">
        <v>0</v>
      </c>
      <c r="FN112" s="9"/>
      <c r="FO112" s="9">
        <v>0</v>
      </c>
      <c r="FP112" s="9"/>
      <c r="FQ112" s="9">
        <v>0</v>
      </c>
      <c r="FR112" s="9"/>
      <c r="FS112" s="9">
        <v>0</v>
      </c>
      <c r="FT112" s="9"/>
      <c r="FU112" s="9">
        <v>0</v>
      </c>
      <c r="FV112" s="31">
        <f t="shared" si="177"/>
        <v>-8775.2200000000012</v>
      </c>
      <c r="FW112" s="9">
        <v>0</v>
      </c>
      <c r="FX112" s="19"/>
      <c r="FY112" s="9">
        <v>0</v>
      </c>
      <c r="FZ112" s="9"/>
      <c r="GA112" s="9">
        <v>-11613.62</v>
      </c>
      <c r="GB112" s="9"/>
      <c r="GC112" s="9">
        <v>0</v>
      </c>
      <c r="GD112" s="9"/>
      <c r="GE112" s="9">
        <v>0</v>
      </c>
      <c r="GF112" s="9"/>
      <c r="GG112" s="9">
        <v>0</v>
      </c>
      <c r="GH112" s="9"/>
      <c r="GI112" s="9">
        <v>0</v>
      </c>
      <c r="GJ112" s="9"/>
      <c r="GK112" s="9">
        <v>0</v>
      </c>
      <c r="GL112" s="9"/>
      <c r="GM112" s="9">
        <v>0</v>
      </c>
      <c r="GN112" s="9"/>
      <c r="GO112" s="9">
        <v>0</v>
      </c>
      <c r="GP112" s="9"/>
      <c r="GQ112" s="9">
        <v>0</v>
      </c>
      <c r="GR112" s="19"/>
      <c r="GS112" s="31">
        <f t="shared" si="178"/>
        <v>-11613.62</v>
      </c>
      <c r="GT112" s="9">
        <v>0</v>
      </c>
      <c r="GU112" s="19"/>
      <c r="GV112" s="9">
        <v>0</v>
      </c>
      <c r="GW112" s="19"/>
      <c r="GX112" s="9">
        <v>-11371.220000000001</v>
      </c>
      <c r="GY112" s="9"/>
      <c r="GZ112" s="9">
        <v>0</v>
      </c>
      <c r="HA112" s="9"/>
      <c r="HB112" s="9">
        <v>0</v>
      </c>
      <c r="HC112" s="9"/>
      <c r="HD112" s="9">
        <v>0</v>
      </c>
      <c r="HE112" s="9"/>
      <c r="HF112" s="9">
        <v>0</v>
      </c>
      <c r="HG112" s="9"/>
      <c r="HH112" s="9">
        <v>0</v>
      </c>
      <c r="HI112" s="9"/>
      <c r="HJ112" s="9">
        <v>0</v>
      </c>
      <c r="HK112" s="9"/>
      <c r="HL112" s="9">
        <v>0</v>
      </c>
      <c r="HM112" s="9"/>
      <c r="HN112" s="9">
        <v>0</v>
      </c>
      <c r="HO112" s="19"/>
      <c r="HP112" s="31">
        <f t="shared" si="179"/>
        <v>-11371.220000000001</v>
      </c>
      <c r="HQ112" s="9">
        <v>0</v>
      </c>
      <c r="HR112" s="19"/>
      <c r="HS112" s="9">
        <v>0</v>
      </c>
      <c r="HT112" s="19"/>
      <c r="HU112" s="9">
        <v>-11371.220000000001</v>
      </c>
      <c r="HV112" s="9"/>
      <c r="HW112" s="9">
        <v>0</v>
      </c>
      <c r="HX112" s="9"/>
      <c r="HY112" s="9">
        <v>0</v>
      </c>
      <c r="HZ112" s="9"/>
      <c r="IA112" s="9">
        <v>0</v>
      </c>
      <c r="IB112" s="17"/>
      <c r="IC112" s="9">
        <v>0</v>
      </c>
      <c r="ID112" s="9"/>
      <c r="IE112" s="9">
        <v>0</v>
      </c>
      <c r="IF112" s="9"/>
      <c r="IG112" s="9">
        <v>0</v>
      </c>
      <c r="IH112" s="9"/>
      <c r="II112" s="9">
        <v>0</v>
      </c>
      <c r="IJ112" s="9"/>
      <c r="IK112" s="9">
        <v>0</v>
      </c>
      <c r="IL112" s="9"/>
      <c r="IM112" s="9">
        <v>0</v>
      </c>
      <c r="IN112" s="9"/>
      <c r="IO112" s="31">
        <f t="shared" si="180"/>
        <v>-11371.220000000001</v>
      </c>
      <c r="IP112" s="9">
        <v>0</v>
      </c>
      <c r="IQ112" s="19"/>
      <c r="IR112" s="9">
        <v>0</v>
      </c>
      <c r="IS112" s="19"/>
      <c r="IT112" s="9">
        <v>-10371.220000000001</v>
      </c>
      <c r="IU112" s="9"/>
      <c r="IV112" s="9">
        <v>0</v>
      </c>
      <c r="IW112" s="9"/>
      <c r="IX112" s="9">
        <v>0</v>
      </c>
      <c r="IY112" s="9"/>
      <c r="IZ112" s="9">
        <v>0</v>
      </c>
      <c r="JA112" s="9"/>
      <c r="JB112" s="9">
        <v>0</v>
      </c>
      <c r="JC112" s="9"/>
      <c r="JD112" s="9">
        <v>0</v>
      </c>
      <c r="JE112" s="9"/>
      <c r="JF112" s="9">
        <v>0</v>
      </c>
      <c r="JG112" s="9"/>
      <c r="JH112" s="9">
        <v>0</v>
      </c>
      <c r="JI112" s="9"/>
      <c r="JJ112" s="9">
        <v>0</v>
      </c>
      <c r="JK112" s="9"/>
      <c r="JL112" s="9">
        <v>0</v>
      </c>
      <c r="JM112" s="9"/>
      <c r="JN112" s="31">
        <f t="shared" si="181"/>
        <v>-10371.220000000001</v>
      </c>
      <c r="JO112" s="9">
        <v>0</v>
      </c>
      <c r="JP112" s="9"/>
      <c r="JQ112" s="9">
        <f t="shared" si="188"/>
        <v>0</v>
      </c>
      <c r="JR112" s="9"/>
      <c r="JS112" s="9">
        <f t="shared" si="189"/>
        <v>0</v>
      </c>
      <c r="JT112" s="9"/>
      <c r="JU112" s="9">
        <f t="shared" si="190"/>
        <v>0</v>
      </c>
      <c r="JV112" s="9"/>
      <c r="JW112" s="31">
        <f t="shared" si="139"/>
        <v>0</v>
      </c>
      <c r="JX112" s="9"/>
      <c r="JY112" s="9">
        <f>F112+Z112+AW112+BR112+CM112+DH112+EE112+FA112+FW112+GT112+HQ112+IP112</f>
        <v>0</v>
      </c>
      <c r="JZ112" s="19"/>
      <c r="KA112" s="9">
        <f>H112+AB112+AY112+BT112+CO112+DJ112+EG112+FC112+FY112+GV112+HS112+IR112</f>
        <v>0</v>
      </c>
      <c r="KB112" s="8"/>
      <c r="KC112" s="9">
        <f>J112+AD112+BA112+BV112+CQ112+DL112+EI112+FE112+GA112+GX112+IT112+HU112</f>
        <v>-125287.34</v>
      </c>
      <c r="KD112" s="9"/>
      <c r="KE112" s="9">
        <f t="shared" si="192"/>
        <v>0</v>
      </c>
      <c r="KF112" s="9"/>
      <c r="KG112" s="9">
        <f t="shared" si="193"/>
        <v>0</v>
      </c>
      <c r="KH112" s="9"/>
      <c r="KI112" s="9">
        <f t="shared" si="194"/>
        <v>0</v>
      </c>
      <c r="KJ112" s="9"/>
      <c r="KK112" s="9">
        <f t="shared" si="195"/>
        <v>0</v>
      </c>
      <c r="KL112" s="9"/>
      <c r="KM112" s="9">
        <f t="shared" si="196"/>
        <v>0</v>
      </c>
      <c r="KN112" s="9"/>
      <c r="KO112" s="9">
        <f t="shared" si="197"/>
        <v>0</v>
      </c>
      <c r="KP112" s="9"/>
      <c r="KQ112" s="31">
        <f t="shared" si="182"/>
        <v>-125287.34</v>
      </c>
      <c r="KR112" s="9"/>
      <c r="KS112" s="31">
        <v>-177928.88</v>
      </c>
      <c r="KT112" s="23"/>
      <c r="KU112" s="23"/>
      <c r="KV112" s="14"/>
    </row>
    <row r="113" spans="1:308" x14ac:dyDescent="0.2">
      <c r="A113" s="74">
        <v>12</v>
      </c>
      <c r="B113" s="40" t="s">
        <v>213</v>
      </c>
      <c r="C113" s="11" t="s">
        <v>206</v>
      </c>
      <c r="E113" s="19"/>
      <c r="F113" s="9">
        <v>0</v>
      </c>
      <c r="G113" s="19"/>
      <c r="H113" s="9">
        <v>0</v>
      </c>
      <c r="I113" s="19"/>
      <c r="J113" s="9">
        <v>0</v>
      </c>
      <c r="K113" s="9"/>
      <c r="L113" s="9">
        <v>0</v>
      </c>
      <c r="M113" s="9"/>
      <c r="N113" s="9">
        <v>0</v>
      </c>
      <c r="O113" s="9"/>
      <c r="P113" s="9">
        <v>0</v>
      </c>
      <c r="Q113" s="9"/>
      <c r="R113" s="9">
        <v>0</v>
      </c>
      <c r="S113" s="9"/>
      <c r="T113" s="9">
        <v>0</v>
      </c>
      <c r="U113" s="9"/>
      <c r="V113" s="9">
        <v>0</v>
      </c>
      <c r="W113" s="9"/>
      <c r="X113" s="9">
        <v>0</v>
      </c>
      <c r="Y113" s="31">
        <f t="shared" si="171"/>
        <v>0</v>
      </c>
      <c r="Z113" s="9">
        <v>0</v>
      </c>
      <c r="AA113" s="19"/>
      <c r="AB113" s="9">
        <v>0</v>
      </c>
      <c r="AC113" s="19"/>
      <c r="AD113" s="9">
        <v>0</v>
      </c>
      <c r="AE113" s="9"/>
      <c r="AF113" s="9">
        <v>0</v>
      </c>
      <c r="AG113" s="9"/>
      <c r="AH113" s="9">
        <v>0</v>
      </c>
      <c r="AI113" s="9"/>
      <c r="AJ113" s="9">
        <v>0</v>
      </c>
      <c r="AK113" s="9"/>
      <c r="AL113" s="17">
        <f t="shared" si="183"/>
        <v>0</v>
      </c>
      <c r="AM113" s="9"/>
      <c r="AN113" s="17">
        <f t="shared" si="184"/>
        <v>0</v>
      </c>
      <c r="AO113" s="17"/>
      <c r="AP113" s="9">
        <v>0</v>
      </c>
      <c r="AQ113" s="17"/>
      <c r="AR113" s="9">
        <v>0</v>
      </c>
      <c r="AS113" s="17"/>
      <c r="AT113" s="9">
        <v>0</v>
      </c>
      <c r="AU113" s="9"/>
      <c r="AV113" s="31">
        <f t="shared" si="172"/>
        <v>0</v>
      </c>
      <c r="AW113" s="9">
        <v>0</v>
      </c>
      <c r="AX113" s="19"/>
      <c r="AY113" s="9">
        <v>0</v>
      </c>
      <c r="AZ113" s="9"/>
      <c r="BA113" s="9">
        <v>0</v>
      </c>
      <c r="BB113" s="9"/>
      <c r="BC113" s="9">
        <v>0</v>
      </c>
      <c r="BD113" s="9"/>
      <c r="BE113" s="9">
        <v>0</v>
      </c>
      <c r="BF113" s="9"/>
      <c r="BG113" s="9">
        <v>0</v>
      </c>
      <c r="BH113" s="9"/>
      <c r="BI113" s="9">
        <v>0</v>
      </c>
      <c r="BJ113" s="9"/>
      <c r="BK113" s="9">
        <v>0</v>
      </c>
      <c r="BL113" s="9"/>
      <c r="BM113" s="9">
        <v>0</v>
      </c>
      <c r="BN113" s="9"/>
      <c r="BO113" s="9">
        <v>0</v>
      </c>
      <c r="BP113" s="19"/>
      <c r="BQ113" s="31">
        <f t="shared" si="173"/>
        <v>0</v>
      </c>
      <c r="BR113" s="9">
        <v>0</v>
      </c>
      <c r="BS113" s="19"/>
      <c r="BT113" s="9">
        <v>0</v>
      </c>
      <c r="BU113" s="9"/>
      <c r="BV113" s="9">
        <v>-1727.57</v>
      </c>
      <c r="BW113" s="9"/>
      <c r="BX113" s="9">
        <v>0</v>
      </c>
      <c r="BY113" s="9"/>
      <c r="BZ113" s="9">
        <v>0</v>
      </c>
      <c r="CA113" s="9"/>
      <c r="CB113" s="17">
        <f t="shared" si="185"/>
        <v>0</v>
      </c>
      <c r="CC113" s="9"/>
      <c r="CD113" s="9">
        <v>0</v>
      </c>
      <c r="CE113" s="17"/>
      <c r="CF113" s="9">
        <v>0</v>
      </c>
      <c r="CG113" s="9"/>
      <c r="CH113" s="17">
        <f t="shared" si="186"/>
        <v>0</v>
      </c>
      <c r="CI113" s="17"/>
      <c r="CJ113" s="17">
        <f t="shared" si="187"/>
        <v>0</v>
      </c>
      <c r="CK113" s="19"/>
      <c r="CL113" s="31">
        <f t="shared" si="174"/>
        <v>-1727.57</v>
      </c>
      <c r="CM113" s="9">
        <v>0</v>
      </c>
      <c r="CN113" s="19"/>
      <c r="CO113" s="9">
        <v>0</v>
      </c>
      <c r="CP113" s="9"/>
      <c r="CQ113" s="9">
        <v>0</v>
      </c>
      <c r="CR113" s="9"/>
      <c r="CS113" s="9">
        <v>0</v>
      </c>
      <c r="CT113" s="9"/>
      <c r="CU113" s="9">
        <v>0</v>
      </c>
      <c r="CV113" s="9"/>
      <c r="CW113" s="9">
        <v>0</v>
      </c>
      <c r="CX113" s="9"/>
      <c r="CY113" s="9">
        <v>0</v>
      </c>
      <c r="CZ113" s="9"/>
      <c r="DA113" s="9">
        <v>0</v>
      </c>
      <c r="DB113" s="9"/>
      <c r="DC113" s="9">
        <v>0</v>
      </c>
      <c r="DD113" s="9"/>
      <c r="DE113" s="9">
        <v>0</v>
      </c>
      <c r="DF113" s="19"/>
      <c r="DG113" s="31">
        <f t="shared" si="175"/>
        <v>0</v>
      </c>
      <c r="DH113" s="9">
        <v>0</v>
      </c>
      <c r="DI113" s="19"/>
      <c r="DJ113" s="9">
        <v>0</v>
      </c>
      <c r="DK113" s="9"/>
      <c r="DL113" s="9">
        <v>0</v>
      </c>
      <c r="DM113" s="9"/>
      <c r="DN113" s="9">
        <v>0</v>
      </c>
      <c r="DO113" s="9"/>
      <c r="DP113" s="9">
        <v>0</v>
      </c>
      <c r="DQ113" s="9"/>
      <c r="DR113" s="9">
        <v>0</v>
      </c>
      <c r="DS113" s="9"/>
      <c r="DT113" s="9">
        <v>0</v>
      </c>
      <c r="DU113" s="9"/>
      <c r="DV113" s="9">
        <v>0</v>
      </c>
      <c r="DW113" s="9"/>
      <c r="DX113" s="9">
        <v>0</v>
      </c>
      <c r="DY113" s="19"/>
      <c r="DZ113" s="9">
        <v>0</v>
      </c>
      <c r="EA113" s="9"/>
      <c r="EB113" s="9">
        <v>0</v>
      </c>
      <c r="EC113" s="9"/>
      <c r="ED113" s="31">
        <f>SUM(DH113:EB113)</f>
        <v>0</v>
      </c>
      <c r="EE113" s="9">
        <v>0</v>
      </c>
      <c r="EF113" s="19"/>
      <c r="EG113" s="9">
        <v>0</v>
      </c>
      <c r="EH113" s="9"/>
      <c r="EI113" s="9">
        <v>0</v>
      </c>
      <c r="EJ113" s="9"/>
      <c r="EK113" s="9">
        <v>0</v>
      </c>
      <c r="EL113" s="9"/>
      <c r="EM113" s="9">
        <v>0</v>
      </c>
      <c r="EN113" s="9"/>
      <c r="EO113" s="9">
        <v>0</v>
      </c>
      <c r="EP113" s="9"/>
      <c r="EQ113" s="9">
        <v>0</v>
      </c>
      <c r="ER113" s="9"/>
      <c r="ES113" s="9">
        <v>0</v>
      </c>
      <c r="ET113" s="9"/>
      <c r="EU113" s="9">
        <v>0</v>
      </c>
      <c r="EV113" s="9"/>
      <c r="EW113" s="9">
        <v>0</v>
      </c>
      <c r="EX113" s="9"/>
      <c r="EY113" s="9">
        <v>0</v>
      </c>
      <c r="EZ113" s="31">
        <f t="shared" si="176"/>
        <v>0</v>
      </c>
      <c r="FA113" s="9">
        <v>0</v>
      </c>
      <c r="FB113" s="19"/>
      <c r="FC113" s="9">
        <v>0</v>
      </c>
      <c r="FD113" s="19"/>
      <c r="FE113" s="9">
        <v>-48049.599999999999</v>
      </c>
      <c r="FF113" s="9"/>
      <c r="FG113" s="9">
        <v>0</v>
      </c>
      <c r="FH113" s="9"/>
      <c r="FI113" s="9">
        <v>0</v>
      </c>
      <c r="FJ113" s="9"/>
      <c r="FK113" s="9">
        <v>0</v>
      </c>
      <c r="FL113" s="9"/>
      <c r="FM113" s="9">
        <v>0</v>
      </c>
      <c r="FN113" s="9"/>
      <c r="FO113" s="9">
        <v>0</v>
      </c>
      <c r="FP113" s="9"/>
      <c r="FQ113" s="9">
        <v>0</v>
      </c>
      <c r="FR113" s="9"/>
      <c r="FS113" s="9">
        <v>0</v>
      </c>
      <c r="FT113" s="9"/>
      <c r="FU113" s="9">
        <v>0</v>
      </c>
      <c r="FV113" s="31">
        <f t="shared" si="177"/>
        <v>-48049.599999999999</v>
      </c>
      <c r="FW113" s="9">
        <v>0</v>
      </c>
      <c r="FX113" s="19"/>
      <c r="FY113" s="9">
        <v>0</v>
      </c>
      <c r="FZ113" s="9"/>
      <c r="GA113" s="9">
        <v>0</v>
      </c>
      <c r="GB113" s="9"/>
      <c r="GC113" s="9">
        <v>0</v>
      </c>
      <c r="GD113" s="9"/>
      <c r="GE113" s="9">
        <v>0</v>
      </c>
      <c r="GF113" s="9"/>
      <c r="GG113" s="9">
        <v>0</v>
      </c>
      <c r="GH113" s="9"/>
      <c r="GI113" s="9">
        <v>0</v>
      </c>
      <c r="GJ113" s="9"/>
      <c r="GK113" s="9">
        <v>0</v>
      </c>
      <c r="GL113" s="9"/>
      <c r="GM113" s="9">
        <v>0</v>
      </c>
      <c r="GN113" s="9"/>
      <c r="GO113" s="9">
        <v>0</v>
      </c>
      <c r="GP113" s="9"/>
      <c r="GQ113" s="9">
        <v>0</v>
      </c>
      <c r="GR113" s="19"/>
      <c r="GS113" s="31">
        <f t="shared" si="178"/>
        <v>0</v>
      </c>
      <c r="GT113" s="9">
        <v>0</v>
      </c>
      <c r="GU113" s="19"/>
      <c r="GV113" s="9">
        <v>0</v>
      </c>
      <c r="GW113" s="19"/>
      <c r="GX113" s="9">
        <v>0</v>
      </c>
      <c r="GY113" s="9"/>
      <c r="GZ113" s="9">
        <v>0</v>
      </c>
      <c r="HA113" s="9"/>
      <c r="HB113" s="9">
        <v>0</v>
      </c>
      <c r="HC113" s="9"/>
      <c r="HD113" s="9">
        <v>0</v>
      </c>
      <c r="HE113" s="9"/>
      <c r="HF113" s="9">
        <v>0</v>
      </c>
      <c r="HG113" s="9"/>
      <c r="HH113" s="9">
        <v>0</v>
      </c>
      <c r="HI113" s="9"/>
      <c r="HJ113" s="9">
        <v>0</v>
      </c>
      <c r="HK113" s="9"/>
      <c r="HL113" s="9">
        <v>0</v>
      </c>
      <c r="HM113" s="9"/>
      <c r="HN113" s="9">
        <v>0</v>
      </c>
      <c r="HO113" s="19"/>
      <c r="HP113" s="31">
        <f t="shared" si="179"/>
        <v>0</v>
      </c>
      <c r="HQ113" s="9">
        <v>0</v>
      </c>
      <c r="HR113" s="19"/>
      <c r="HS113" s="9">
        <v>0</v>
      </c>
      <c r="HT113" s="19"/>
      <c r="HU113" s="9">
        <v>0</v>
      </c>
      <c r="HV113" s="9"/>
      <c r="HW113" s="9">
        <v>0</v>
      </c>
      <c r="HX113" s="9"/>
      <c r="HY113" s="9">
        <v>0</v>
      </c>
      <c r="HZ113" s="9"/>
      <c r="IA113" s="9">
        <v>0</v>
      </c>
      <c r="IB113" s="17"/>
      <c r="IC113" s="9">
        <v>0</v>
      </c>
      <c r="ID113" s="9"/>
      <c r="IE113" s="9">
        <v>0</v>
      </c>
      <c r="IF113" s="9"/>
      <c r="IG113" s="9">
        <v>0</v>
      </c>
      <c r="IH113" s="9"/>
      <c r="II113" s="9">
        <v>0</v>
      </c>
      <c r="IJ113" s="9"/>
      <c r="IK113" s="9">
        <v>0</v>
      </c>
      <c r="IL113" s="9"/>
      <c r="IM113" s="9">
        <v>0</v>
      </c>
      <c r="IN113" s="9"/>
      <c r="IO113" s="31">
        <f t="shared" si="180"/>
        <v>0</v>
      </c>
      <c r="IP113" s="9">
        <v>0</v>
      </c>
      <c r="IQ113" s="19"/>
      <c r="IR113" s="9">
        <v>0</v>
      </c>
      <c r="IS113" s="19"/>
      <c r="IT113" s="9">
        <v>0</v>
      </c>
      <c r="IU113" s="9"/>
      <c r="IV113" s="9">
        <v>0</v>
      </c>
      <c r="IW113" s="9"/>
      <c r="IX113" s="9">
        <v>0</v>
      </c>
      <c r="IY113" s="9"/>
      <c r="IZ113" s="9">
        <v>0</v>
      </c>
      <c r="JA113" s="9"/>
      <c r="JB113" s="9">
        <v>0</v>
      </c>
      <c r="JC113" s="9"/>
      <c r="JD113" s="9">
        <v>0</v>
      </c>
      <c r="JE113" s="9"/>
      <c r="JF113" s="9">
        <v>0</v>
      </c>
      <c r="JG113" s="9"/>
      <c r="JH113" s="9">
        <v>0</v>
      </c>
      <c r="JI113" s="9"/>
      <c r="JJ113" s="9">
        <v>0</v>
      </c>
      <c r="JK113" s="9"/>
      <c r="JL113" s="9">
        <v>0</v>
      </c>
      <c r="JM113" s="9"/>
      <c r="JN113" s="31">
        <f t="shared" si="181"/>
        <v>0</v>
      </c>
      <c r="JO113" s="9">
        <v>0</v>
      </c>
      <c r="JP113" s="9"/>
      <c r="JQ113" s="9">
        <f t="shared" si="188"/>
        <v>0</v>
      </c>
      <c r="JR113" s="9"/>
      <c r="JS113" s="9">
        <f t="shared" si="189"/>
        <v>0</v>
      </c>
      <c r="JT113" s="9"/>
      <c r="JU113" s="9">
        <f t="shared" si="190"/>
        <v>0</v>
      </c>
      <c r="JV113" s="9"/>
      <c r="JW113" s="31">
        <f t="shared" si="139"/>
        <v>0</v>
      </c>
      <c r="JX113" s="9"/>
      <c r="JY113" s="9">
        <f>F113+Z113+AW113+BR113+CM113+DH113+EE113+FA113+FW113+GT113+HQ113+IP113</f>
        <v>0</v>
      </c>
      <c r="JZ113" s="19"/>
      <c r="KA113" s="9">
        <f>H113+AB113+AY113+BT113+CO113+DJ113+EG113+FC113+FY113+GV113+HS113+IR113</f>
        <v>0</v>
      </c>
      <c r="KB113" s="8"/>
      <c r="KC113" s="9">
        <f>J113+AD113+BA113+BV113+CQ113+DL113+EI113+FE113+GA113+GX113+IT113+HU113</f>
        <v>-49777.17</v>
      </c>
      <c r="KD113" s="9"/>
      <c r="KE113" s="9">
        <f t="shared" si="192"/>
        <v>0</v>
      </c>
      <c r="KF113" s="9"/>
      <c r="KG113" s="9">
        <f t="shared" si="193"/>
        <v>0</v>
      </c>
      <c r="KH113" s="9"/>
      <c r="KI113" s="9">
        <f t="shared" si="194"/>
        <v>0</v>
      </c>
      <c r="KJ113" s="9"/>
      <c r="KK113" s="9">
        <f t="shared" si="195"/>
        <v>0</v>
      </c>
      <c r="KL113" s="9"/>
      <c r="KM113" s="9">
        <f t="shared" si="196"/>
        <v>0</v>
      </c>
      <c r="KN113" s="9"/>
      <c r="KO113" s="9">
        <f t="shared" si="197"/>
        <v>0</v>
      </c>
      <c r="KP113" s="9"/>
      <c r="KQ113" s="31">
        <f t="shared" si="182"/>
        <v>-49777.17</v>
      </c>
      <c r="KR113" s="9"/>
      <c r="KS113" s="31">
        <v>-1047.6600000000001</v>
      </c>
      <c r="KT113" s="23"/>
      <c r="KU113" s="23"/>
      <c r="KV113" s="14"/>
    </row>
    <row r="114" spans="1:308" x14ac:dyDescent="0.2">
      <c r="A114" s="74">
        <v>12</v>
      </c>
      <c r="B114" s="40" t="s">
        <v>214</v>
      </c>
      <c r="C114" s="11" t="s">
        <v>208</v>
      </c>
      <c r="E114" s="19"/>
      <c r="F114" s="9">
        <v>0</v>
      </c>
      <c r="G114" s="19"/>
      <c r="H114" s="9">
        <v>0</v>
      </c>
      <c r="I114" s="19"/>
      <c r="J114" s="9">
        <v>-2349.67</v>
      </c>
      <c r="K114" s="9"/>
      <c r="L114" s="9">
        <v>0</v>
      </c>
      <c r="M114" s="9"/>
      <c r="N114" s="9">
        <v>0</v>
      </c>
      <c r="O114" s="9"/>
      <c r="P114" s="9">
        <v>0</v>
      </c>
      <c r="Q114" s="9"/>
      <c r="R114" s="9">
        <v>0</v>
      </c>
      <c r="S114" s="9"/>
      <c r="T114" s="9">
        <v>0</v>
      </c>
      <c r="U114" s="9"/>
      <c r="V114" s="9">
        <v>0</v>
      </c>
      <c r="W114" s="9"/>
      <c r="X114" s="9">
        <v>0</v>
      </c>
      <c r="Y114" s="31">
        <f t="shared" si="171"/>
        <v>-2349.67</v>
      </c>
      <c r="Z114" s="9">
        <v>0</v>
      </c>
      <c r="AA114" s="19"/>
      <c r="AB114" s="9">
        <v>0</v>
      </c>
      <c r="AC114" s="19"/>
      <c r="AD114" s="9">
        <v>2349.67</v>
      </c>
      <c r="AE114" s="9"/>
      <c r="AF114" s="9">
        <v>0</v>
      </c>
      <c r="AG114" s="9"/>
      <c r="AH114" s="9">
        <v>0</v>
      </c>
      <c r="AI114" s="9"/>
      <c r="AJ114" s="9">
        <v>0</v>
      </c>
      <c r="AK114" s="9"/>
      <c r="AL114" s="17">
        <f t="shared" si="183"/>
        <v>0</v>
      </c>
      <c r="AM114" s="9"/>
      <c r="AN114" s="17">
        <f t="shared" si="184"/>
        <v>0</v>
      </c>
      <c r="AO114" s="17"/>
      <c r="AP114" s="9">
        <v>0</v>
      </c>
      <c r="AQ114" s="17"/>
      <c r="AR114" s="9">
        <v>0</v>
      </c>
      <c r="AS114" s="17"/>
      <c r="AT114" s="9">
        <v>0</v>
      </c>
      <c r="AU114" s="9"/>
      <c r="AV114" s="31">
        <f t="shared" si="172"/>
        <v>2349.67</v>
      </c>
      <c r="AW114" s="9">
        <v>0</v>
      </c>
      <c r="AX114" s="19"/>
      <c r="AY114" s="9">
        <v>0</v>
      </c>
      <c r="AZ114" s="9"/>
      <c r="BA114" s="9">
        <v>0</v>
      </c>
      <c r="BB114" s="9"/>
      <c r="BC114" s="9">
        <v>0</v>
      </c>
      <c r="BD114" s="9"/>
      <c r="BE114" s="9">
        <v>0</v>
      </c>
      <c r="BF114" s="9"/>
      <c r="BG114" s="9">
        <v>0</v>
      </c>
      <c r="BH114" s="9"/>
      <c r="BI114" s="9">
        <v>0</v>
      </c>
      <c r="BJ114" s="9"/>
      <c r="BK114" s="9">
        <v>0</v>
      </c>
      <c r="BL114" s="9"/>
      <c r="BM114" s="9">
        <v>0</v>
      </c>
      <c r="BN114" s="9"/>
      <c r="BO114" s="9">
        <v>0</v>
      </c>
      <c r="BP114" s="19"/>
      <c r="BQ114" s="31">
        <f t="shared" si="173"/>
        <v>0</v>
      </c>
      <c r="BR114" s="9">
        <v>0</v>
      </c>
      <c r="BS114" s="19"/>
      <c r="BT114" s="9">
        <v>0</v>
      </c>
      <c r="BU114" s="9"/>
      <c r="BV114" s="9">
        <v>0</v>
      </c>
      <c r="BW114" s="9"/>
      <c r="BX114" s="9">
        <v>0</v>
      </c>
      <c r="BY114" s="9"/>
      <c r="BZ114" s="9">
        <v>0</v>
      </c>
      <c r="CA114" s="9"/>
      <c r="CB114" s="17">
        <f t="shared" si="185"/>
        <v>0</v>
      </c>
      <c r="CC114" s="9"/>
      <c r="CD114" s="9">
        <v>0</v>
      </c>
      <c r="CE114" s="17"/>
      <c r="CF114" s="9">
        <v>0</v>
      </c>
      <c r="CG114" s="9"/>
      <c r="CH114" s="17">
        <f t="shared" si="186"/>
        <v>0</v>
      </c>
      <c r="CI114" s="17"/>
      <c r="CJ114" s="17">
        <f t="shared" si="187"/>
        <v>0</v>
      </c>
      <c r="CK114" s="19"/>
      <c r="CL114" s="31">
        <f t="shared" si="174"/>
        <v>0</v>
      </c>
      <c r="CM114" s="9">
        <v>0</v>
      </c>
      <c r="CN114" s="19"/>
      <c r="CO114" s="9">
        <v>0</v>
      </c>
      <c r="CP114" s="9"/>
      <c r="CQ114" s="9">
        <v>0</v>
      </c>
      <c r="CR114" s="9"/>
      <c r="CS114" s="9">
        <v>0</v>
      </c>
      <c r="CT114" s="9"/>
      <c r="CU114" s="9">
        <v>0</v>
      </c>
      <c r="CV114" s="9"/>
      <c r="CW114" s="9">
        <v>0</v>
      </c>
      <c r="CX114" s="9"/>
      <c r="CY114" s="9">
        <v>0</v>
      </c>
      <c r="CZ114" s="9"/>
      <c r="DA114" s="9">
        <v>0</v>
      </c>
      <c r="DB114" s="9"/>
      <c r="DC114" s="9">
        <v>0</v>
      </c>
      <c r="DD114" s="9"/>
      <c r="DE114" s="9">
        <v>0</v>
      </c>
      <c r="DF114" s="19"/>
      <c r="DG114" s="31">
        <f t="shared" si="175"/>
        <v>0</v>
      </c>
      <c r="DH114" s="9">
        <v>0</v>
      </c>
      <c r="DI114" s="19"/>
      <c r="DJ114" s="9">
        <v>0</v>
      </c>
      <c r="DK114" s="9"/>
      <c r="DL114" s="9">
        <v>0</v>
      </c>
      <c r="DM114" s="9"/>
      <c r="DN114" s="9">
        <v>0</v>
      </c>
      <c r="DO114" s="9"/>
      <c r="DP114" s="9">
        <v>0</v>
      </c>
      <c r="DQ114" s="9"/>
      <c r="DR114" s="9">
        <v>0</v>
      </c>
      <c r="DS114" s="9"/>
      <c r="DT114" s="9">
        <v>0</v>
      </c>
      <c r="DU114" s="9"/>
      <c r="DV114" s="9">
        <v>0</v>
      </c>
      <c r="DW114" s="9"/>
      <c r="DX114" s="9">
        <v>0</v>
      </c>
      <c r="DY114" s="19"/>
      <c r="DZ114" s="9">
        <v>0</v>
      </c>
      <c r="EA114" s="9"/>
      <c r="EB114" s="9">
        <v>0</v>
      </c>
      <c r="EC114" s="9"/>
      <c r="ED114" s="31">
        <f>SUM(DH114:EB114)</f>
        <v>0</v>
      </c>
      <c r="EE114" s="9">
        <v>0</v>
      </c>
      <c r="EF114" s="19"/>
      <c r="EG114" s="9">
        <v>0</v>
      </c>
      <c r="EH114" s="9"/>
      <c r="EI114" s="9">
        <v>0</v>
      </c>
      <c r="EJ114" s="9"/>
      <c r="EK114" s="9">
        <v>0</v>
      </c>
      <c r="EL114" s="9"/>
      <c r="EM114" s="9">
        <v>0</v>
      </c>
      <c r="EN114" s="9"/>
      <c r="EO114" s="9">
        <v>0</v>
      </c>
      <c r="EP114" s="9"/>
      <c r="EQ114" s="9">
        <v>0</v>
      </c>
      <c r="ER114" s="9"/>
      <c r="ES114" s="9">
        <v>0</v>
      </c>
      <c r="ET114" s="9"/>
      <c r="EU114" s="9">
        <v>0</v>
      </c>
      <c r="EV114" s="9"/>
      <c r="EW114" s="9">
        <v>0</v>
      </c>
      <c r="EX114" s="9"/>
      <c r="EY114" s="9">
        <v>0</v>
      </c>
      <c r="EZ114" s="31">
        <f t="shared" si="176"/>
        <v>0</v>
      </c>
      <c r="FA114" s="9">
        <v>0</v>
      </c>
      <c r="FB114" s="19"/>
      <c r="FC114" s="9">
        <v>0</v>
      </c>
      <c r="FD114" s="19"/>
      <c r="FE114" s="9">
        <v>0</v>
      </c>
      <c r="FF114" s="9"/>
      <c r="FG114" s="9">
        <v>0</v>
      </c>
      <c r="FH114" s="9"/>
      <c r="FI114" s="9">
        <v>0</v>
      </c>
      <c r="FJ114" s="9"/>
      <c r="FK114" s="9">
        <v>0</v>
      </c>
      <c r="FL114" s="9"/>
      <c r="FM114" s="9">
        <v>0</v>
      </c>
      <c r="FN114" s="9"/>
      <c r="FO114" s="9">
        <v>0</v>
      </c>
      <c r="FP114" s="9"/>
      <c r="FQ114" s="9">
        <v>0</v>
      </c>
      <c r="FR114" s="9"/>
      <c r="FS114" s="9">
        <v>0</v>
      </c>
      <c r="FT114" s="9"/>
      <c r="FU114" s="9">
        <v>0</v>
      </c>
      <c r="FV114" s="31">
        <f t="shared" si="177"/>
        <v>0</v>
      </c>
      <c r="FW114" s="9">
        <v>0</v>
      </c>
      <c r="FX114" s="19"/>
      <c r="FY114" s="9">
        <v>0</v>
      </c>
      <c r="FZ114" s="9"/>
      <c r="GA114" s="9">
        <v>0</v>
      </c>
      <c r="GB114" s="9"/>
      <c r="GC114" s="9">
        <v>0</v>
      </c>
      <c r="GD114" s="9"/>
      <c r="GE114" s="9">
        <v>0</v>
      </c>
      <c r="GF114" s="9"/>
      <c r="GG114" s="9">
        <v>0</v>
      </c>
      <c r="GH114" s="9"/>
      <c r="GI114" s="9">
        <v>0</v>
      </c>
      <c r="GJ114" s="9"/>
      <c r="GK114" s="9">
        <v>0</v>
      </c>
      <c r="GL114" s="9"/>
      <c r="GM114" s="9">
        <v>0</v>
      </c>
      <c r="GN114" s="9"/>
      <c r="GO114" s="9">
        <v>0</v>
      </c>
      <c r="GP114" s="9"/>
      <c r="GQ114" s="9">
        <v>0</v>
      </c>
      <c r="GR114" s="19"/>
      <c r="GS114" s="31">
        <f t="shared" si="178"/>
        <v>0</v>
      </c>
      <c r="GT114" s="9">
        <v>0</v>
      </c>
      <c r="GU114" s="19"/>
      <c r="GV114" s="9">
        <v>0</v>
      </c>
      <c r="GW114" s="19"/>
      <c r="GX114" s="9">
        <v>0</v>
      </c>
      <c r="GY114" s="9"/>
      <c r="GZ114" s="9">
        <v>0</v>
      </c>
      <c r="HA114" s="9"/>
      <c r="HB114" s="9">
        <v>0</v>
      </c>
      <c r="HC114" s="9"/>
      <c r="HD114" s="9">
        <v>0</v>
      </c>
      <c r="HE114" s="9"/>
      <c r="HF114" s="9">
        <v>0</v>
      </c>
      <c r="HG114" s="9"/>
      <c r="HH114" s="9">
        <v>0</v>
      </c>
      <c r="HI114" s="9"/>
      <c r="HJ114" s="9">
        <v>0</v>
      </c>
      <c r="HK114" s="9"/>
      <c r="HL114" s="9">
        <v>0</v>
      </c>
      <c r="HM114" s="9"/>
      <c r="HN114" s="9">
        <v>0</v>
      </c>
      <c r="HO114" s="19"/>
      <c r="HP114" s="31">
        <f t="shared" si="179"/>
        <v>0</v>
      </c>
      <c r="HQ114" s="9">
        <v>0</v>
      </c>
      <c r="HR114" s="19"/>
      <c r="HS114" s="9">
        <v>0</v>
      </c>
      <c r="HT114" s="19"/>
      <c r="HU114" s="9">
        <v>-59706</v>
      </c>
      <c r="HV114" s="9"/>
      <c r="HW114" s="9">
        <v>0</v>
      </c>
      <c r="HX114" s="9"/>
      <c r="HY114" s="9">
        <v>0</v>
      </c>
      <c r="HZ114" s="9"/>
      <c r="IA114" s="9">
        <v>0</v>
      </c>
      <c r="IB114" s="17"/>
      <c r="IC114" s="9">
        <v>0</v>
      </c>
      <c r="ID114" s="9"/>
      <c r="IE114" s="9">
        <v>0</v>
      </c>
      <c r="IF114" s="9"/>
      <c r="IG114" s="9">
        <v>0</v>
      </c>
      <c r="IH114" s="9"/>
      <c r="II114" s="9">
        <v>0</v>
      </c>
      <c r="IJ114" s="9"/>
      <c r="IK114" s="9">
        <v>0</v>
      </c>
      <c r="IL114" s="9"/>
      <c r="IM114" s="9">
        <v>0</v>
      </c>
      <c r="IN114" s="9"/>
      <c r="IO114" s="31">
        <f t="shared" si="180"/>
        <v>-59706</v>
      </c>
      <c r="IP114" s="9">
        <v>0</v>
      </c>
      <c r="IQ114" s="19"/>
      <c r="IR114" s="9">
        <v>0</v>
      </c>
      <c r="IS114" s="19"/>
      <c r="IT114" s="9">
        <v>0</v>
      </c>
      <c r="IU114" s="9"/>
      <c r="IV114" s="9">
        <v>0</v>
      </c>
      <c r="IW114" s="9"/>
      <c r="IX114" s="9">
        <v>0</v>
      </c>
      <c r="IY114" s="9"/>
      <c r="IZ114" s="9">
        <v>0</v>
      </c>
      <c r="JA114" s="9"/>
      <c r="JB114" s="9">
        <v>0</v>
      </c>
      <c r="JC114" s="9"/>
      <c r="JD114" s="9">
        <v>0</v>
      </c>
      <c r="JE114" s="9"/>
      <c r="JF114" s="9">
        <v>0</v>
      </c>
      <c r="JG114" s="9"/>
      <c r="JH114" s="9">
        <v>0</v>
      </c>
      <c r="JI114" s="9"/>
      <c r="JJ114" s="9">
        <v>0</v>
      </c>
      <c r="JK114" s="9"/>
      <c r="JL114" s="9">
        <v>0</v>
      </c>
      <c r="JM114" s="9"/>
      <c r="JN114" s="31">
        <f t="shared" si="181"/>
        <v>0</v>
      </c>
      <c r="JO114" s="9">
        <v>0</v>
      </c>
      <c r="JP114" s="9"/>
      <c r="JQ114" s="9">
        <f t="shared" si="188"/>
        <v>0</v>
      </c>
      <c r="JR114" s="9"/>
      <c r="JS114" s="9">
        <f t="shared" si="189"/>
        <v>0</v>
      </c>
      <c r="JT114" s="9"/>
      <c r="JU114" s="9">
        <f t="shared" si="190"/>
        <v>0</v>
      </c>
      <c r="JV114" s="9"/>
      <c r="JW114" s="31">
        <f t="shared" si="139"/>
        <v>0</v>
      </c>
      <c r="JX114" s="9"/>
      <c r="JY114" s="9">
        <f>F114+Z114+AW114+BR114+CM114+DH114+EE114+FA114+FW114+GT114+HQ114+IP114</f>
        <v>0</v>
      </c>
      <c r="JZ114" s="19"/>
      <c r="KA114" s="9">
        <f>H114+AB114+AY114+BT114+CO114+DJ114+EG114+FC114+FY114+GV114+HS114+IR114</f>
        <v>0</v>
      </c>
      <c r="KB114" s="8"/>
      <c r="KC114" s="9">
        <f>J114+AD114+BA114+BV114+CQ114+DL114+EI114+FE114+GA114+HD114+IT114+HU114</f>
        <v>-59706</v>
      </c>
      <c r="KD114" s="9"/>
      <c r="KE114" s="9">
        <f t="shared" si="192"/>
        <v>0</v>
      </c>
      <c r="KF114" s="9"/>
      <c r="KG114" s="9">
        <f t="shared" si="193"/>
        <v>0</v>
      </c>
      <c r="KH114" s="9"/>
      <c r="KI114" s="9">
        <f t="shared" si="194"/>
        <v>0</v>
      </c>
      <c r="KJ114" s="9"/>
      <c r="KK114" s="9">
        <f t="shared" si="195"/>
        <v>0</v>
      </c>
      <c r="KL114" s="9"/>
      <c r="KM114" s="9">
        <f t="shared" si="196"/>
        <v>0</v>
      </c>
      <c r="KN114" s="9"/>
      <c r="KO114" s="9">
        <f>AR114+V114+BM114+CH114+DC114+DZ114+EW114+FS114+GO114+HL114+IK114+JJ114</f>
        <v>0</v>
      </c>
      <c r="KP114" s="9"/>
      <c r="KQ114" s="31">
        <f t="shared" si="182"/>
        <v>-59706</v>
      </c>
      <c r="KR114" s="9"/>
      <c r="KS114" s="31">
        <v>-51796</v>
      </c>
      <c r="KT114" s="23"/>
      <c r="KU114" s="23"/>
      <c r="KV114" s="14"/>
    </row>
    <row r="115" spans="1:308" x14ac:dyDescent="0.2">
      <c r="B115" s="12" t="s">
        <v>215</v>
      </c>
      <c r="C115" s="13" t="s">
        <v>216</v>
      </c>
      <c r="E115" s="19"/>
      <c r="F115" s="17">
        <f>ROUND(SUM(F116:F120),2)</f>
        <v>0</v>
      </c>
      <c r="G115" s="19"/>
      <c r="H115" s="17">
        <f>ROUND(SUM(H116:H120),2)</f>
        <v>0</v>
      </c>
      <c r="I115" s="19"/>
      <c r="J115" s="17">
        <f>ROUND(SUM(J116:J120),2)</f>
        <v>-161735.69</v>
      </c>
      <c r="K115" s="17"/>
      <c r="L115" s="17">
        <f>ROUND(SUM(L116:L120),2)</f>
        <v>-47457.53</v>
      </c>
      <c r="M115" s="17"/>
      <c r="N115" s="17">
        <f>ROUND(SUM(N116:N120),2)</f>
        <v>0</v>
      </c>
      <c r="O115" s="19"/>
      <c r="P115" s="17">
        <f>ROUND(SUM(P116:P120),2)</f>
        <v>0</v>
      </c>
      <c r="Q115" s="17"/>
      <c r="R115" s="17">
        <f>ROUND(SUM(R116:R120),2)</f>
        <v>0</v>
      </c>
      <c r="S115" s="17"/>
      <c r="T115" s="17">
        <f>ROUND(SUM(T116:T120),2)</f>
        <v>0</v>
      </c>
      <c r="U115" s="17"/>
      <c r="V115" s="17">
        <f>ROUND(SUM(V116:V120),2)</f>
        <v>0</v>
      </c>
      <c r="W115" s="17"/>
      <c r="X115" s="17">
        <f>ROUND(SUM(X116:X120),2)</f>
        <v>0</v>
      </c>
      <c r="Y115" s="72">
        <f t="shared" si="171"/>
        <v>-209193.22</v>
      </c>
      <c r="Z115" s="17">
        <f>ROUND(SUM(Z116:Z120),2)</f>
        <v>0</v>
      </c>
      <c r="AA115" s="19"/>
      <c r="AB115" s="17">
        <f>ROUND(SUM(AB116:AB120),2)</f>
        <v>0</v>
      </c>
      <c r="AC115" s="19"/>
      <c r="AD115" s="17">
        <f>ROUND(SUM(AD116:AD120),2)</f>
        <v>-246501.92</v>
      </c>
      <c r="AE115" s="17"/>
      <c r="AF115" s="17">
        <f>ROUND(SUM(AF116:AF120),2)</f>
        <v>0</v>
      </c>
      <c r="AG115" s="17"/>
      <c r="AH115" s="17">
        <f>ROUND(SUM(AH116:AH120),2)</f>
        <v>-45874.64</v>
      </c>
      <c r="AI115" s="17"/>
      <c r="AJ115" s="17">
        <f>ROUND(SUM(AJ116:AJ120),2)</f>
        <v>0</v>
      </c>
      <c r="AK115" s="17"/>
      <c r="AL115" s="17">
        <f t="shared" si="183"/>
        <v>0</v>
      </c>
      <c r="AM115" s="19"/>
      <c r="AN115" s="17">
        <f t="shared" si="184"/>
        <v>0</v>
      </c>
      <c r="AO115" s="17"/>
      <c r="AP115" s="17">
        <f>ROUND(SUM(AP116:AP120),2)</f>
        <v>0</v>
      </c>
      <c r="AQ115" s="17"/>
      <c r="AR115" s="17">
        <f>ROUND(SUM(AR116:AR120),2)</f>
        <v>0</v>
      </c>
      <c r="AS115" s="17"/>
      <c r="AT115" s="17">
        <f>ROUND(SUM(AT116:AT120),2)</f>
        <v>0</v>
      </c>
      <c r="AU115" s="19"/>
      <c r="AV115" s="72">
        <f t="shared" si="172"/>
        <v>-292376.56</v>
      </c>
      <c r="AW115" s="17">
        <f>ROUND(SUM(AW116:AW120),2)</f>
        <v>0</v>
      </c>
      <c r="AX115" s="19"/>
      <c r="AY115" s="17">
        <f>ROUND(SUM(AY116:AY120),2)</f>
        <v>0</v>
      </c>
      <c r="AZ115" s="19"/>
      <c r="BA115" s="17">
        <f>ROUND(SUM(BA116:BA120),2)</f>
        <v>-252947.78</v>
      </c>
      <c r="BB115" s="17"/>
      <c r="BC115" s="17">
        <f>ROUND(SUM(BC116:BC120),2)</f>
        <v>-39427.620000000003</v>
      </c>
      <c r="BD115" s="17"/>
      <c r="BE115" s="17">
        <f>ROUND(SUM(BE116:BE120),2)</f>
        <v>0</v>
      </c>
      <c r="BF115" s="17"/>
      <c r="BG115" s="17">
        <f>ROUND(SUM(BG116:BG120),2)</f>
        <v>0</v>
      </c>
      <c r="BH115" s="17"/>
      <c r="BI115" s="17">
        <f>ROUND(SUM(BI116:BI120),2)</f>
        <v>0</v>
      </c>
      <c r="BJ115" s="17"/>
      <c r="BK115" s="17">
        <f>ROUND(SUM(BK116:BK120),2)</f>
        <v>0</v>
      </c>
      <c r="BL115" s="17"/>
      <c r="BM115" s="17">
        <f>ROUND(SUM(BM116:BM120),2)</f>
        <v>0</v>
      </c>
      <c r="BN115" s="17"/>
      <c r="BO115" s="17">
        <f>ROUND(SUM(BO116:BO120),2)</f>
        <v>0</v>
      </c>
      <c r="BP115" s="19"/>
      <c r="BQ115" s="72">
        <f t="shared" si="173"/>
        <v>-292375.40000000002</v>
      </c>
      <c r="BR115" s="17">
        <f>ROUND(SUM(BR116:BR120),2)</f>
        <v>0</v>
      </c>
      <c r="BS115" s="19"/>
      <c r="BT115" s="17">
        <f>ROUND(SUM(BT116:BT120),2)</f>
        <v>0</v>
      </c>
      <c r="BU115" s="17"/>
      <c r="BV115" s="17">
        <f>ROUND(SUM(BV116:BV120),2)</f>
        <v>-313224.46999999997</v>
      </c>
      <c r="BW115" s="19"/>
      <c r="BX115" s="17">
        <f>ROUND(SUM(BX116:BX120),2)</f>
        <v>12364.53</v>
      </c>
      <c r="BY115" s="17"/>
      <c r="BZ115" s="17">
        <f>ROUND(SUM(BZ116:BZ120),2)</f>
        <v>-21458.23</v>
      </c>
      <c r="CA115" s="17"/>
      <c r="CB115" s="17">
        <f t="shared" si="185"/>
        <v>0</v>
      </c>
      <c r="CC115" s="17"/>
      <c r="CD115" s="17">
        <f>ROUND(SUM(CD116:CD120),2)</f>
        <v>0</v>
      </c>
      <c r="CE115" s="17"/>
      <c r="CF115" s="17">
        <f>ROUND(SUM(CF116:CF120),2)</f>
        <v>0</v>
      </c>
      <c r="CG115" s="17"/>
      <c r="CH115" s="17">
        <f t="shared" si="186"/>
        <v>0</v>
      </c>
      <c r="CI115" s="17"/>
      <c r="CJ115" s="17">
        <f t="shared" si="187"/>
        <v>0</v>
      </c>
      <c r="CK115" s="19"/>
      <c r="CL115" s="72">
        <f t="shared" si="174"/>
        <v>-322318.16999999993</v>
      </c>
      <c r="CM115" s="17">
        <f>ROUND(SUM(CM116:CM120),2)</f>
        <v>0</v>
      </c>
      <c r="CN115" s="19"/>
      <c r="CO115" s="17">
        <f>ROUND(SUM(CO116:CO120),2)</f>
        <v>0</v>
      </c>
      <c r="CP115" s="19"/>
      <c r="CQ115" s="17">
        <f>ROUND(SUM(CQ116:CQ120),2)</f>
        <v>-314238.76</v>
      </c>
      <c r="CR115" s="19"/>
      <c r="CS115" s="17">
        <f>ROUND(SUM(CS116:CS120),2)</f>
        <v>0</v>
      </c>
      <c r="CT115" s="17"/>
      <c r="CU115" s="17">
        <f>ROUND(SUM(CU116:CU120),2)</f>
        <v>-884.79</v>
      </c>
      <c r="CV115" s="17"/>
      <c r="CW115" s="17">
        <f>ROUND(SUM(CW116:CW120),2)</f>
        <v>0</v>
      </c>
      <c r="CX115" s="17"/>
      <c r="CY115" s="17">
        <f>ROUND(SUM(CY116:CY120),2)</f>
        <v>0</v>
      </c>
      <c r="CZ115" s="17"/>
      <c r="DA115" s="17">
        <f>ROUND(SUM(DA116:DA120),2)</f>
        <v>0</v>
      </c>
      <c r="DB115" s="17"/>
      <c r="DC115" s="17">
        <f>ROUND(SUM(DC116:DC120),2)</f>
        <v>0</v>
      </c>
      <c r="DD115" s="17"/>
      <c r="DE115" s="17">
        <f>ROUND(SUM(DE116:DE120),2)</f>
        <v>0</v>
      </c>
      <c r="DF115" s="19"/>
      <c r="DG115" s="72">
        <f t="shared" si="175"/>
        <v>-315123.55</v>
      </c>
      <c r="DH115" s="17">
        <f>ROUND(SUM(DH116:DH120),2)</f>
        <v>0</v>
      </c>
      <c r="DI115" s="19"/>
      <c r="DJ115" s="17">
        <f>ROUND(SUM(DJ116:DJ120),2)</f>
        <v>0</v>
      </c>
      <c r="DK115" s="19"/>
      <c r="DL115" s="17">
        <f>ROUND(SUM(DL116:DL120),2)</f>
        <v>-267417.62</v>
      </c>
      <c r="DM115" s="19"/>
      <c r="DN115" s="17">
        <f>ROUND(SUM(DN116:DN120),2)</f>
        <v>0</v>
      </c>
      <c r="DO115" s="17"/>
      <c r="DP115" s="17">
        <f>ROUND(SUM(DP116:DP120),2)</f>
        <v>-13663.49</v>
      </c>
      <c r="DQ115" s="19"/>
      <c r="DR115" s="17">
        <f>ROUND(SUM(DR116:DR120),2)</f>
        <v>0</v>
      </c>
      <c r="DS115" s="17"/>
      <c r="DT115" s="9">
        <v>0</v>
      </c>
      <c r="DU115" s="9"/>
      <c r="DV115" s="9">
        <v>0</v>
      </c>
      <c r="DW115" s="9"/>
      <c r="DX115" s="17">
        <f>ROUND(SUM(DX116:DX120),2)</f>
        <v>0</v>
      </c>
      <c r="DY115" s="19"/>
      <c r="DZ115" s="9">
        <v>0</v>
      </c>
      <c r="EA115" s="9"/>
      <c r="EB115" s="9">
        <v>0</v>
      </c>
      <c r="EC115" s="9"/>
      <c r="ED115" s="72">
        <f>SUM(DH115:DY115)</f>
        <v>-281081.11</v>
      </c>
      <c r="EE115" s="17">
        <f>ROUND(SUM(EE116:EE120),2)</f>
        <v>0</v>
      </c>
      <c r="EF115" s="19"/>
      <c r="EG115" s="17">
        <f>ROUND(SUM(EG116:EG120),2)</f>
        <v>0</v>
      </c>
      <c r="EH115" s="19"/>
      <c r="EI115" s="17">
        <f>ROUND(SUM(EI116:EI120),2)</f>
        <v>-257106.08</v>
      </c>
      <c r="EJ115" s="19"/>
      <c r="EK115" s="17">
        <f>ROUND(SUM(EK116:EK120),2)</f>
        <v>0</v>
      </c>
      <c r="EL115" s="17"/>
      <c r="EM115" s="17">
        <f>ROUND(SUM(EM116:EM120),2)</f>
        <v>-9257.94</v>
      </c>
      <c r="EN115" s="19"/>
      <c r="EO115" s="17">
        <f>ROUND(SUM(EO116:EO120),2)</f>
        <v>0</v>
      </c>
      <c r="EP115" s="17"/>
      <c r="EQ115" s="17">
        <f>ROUND(SUM(EQ116:EQ120),2)</f>
        <v>0</v>
      </c>
      <c r="ER115" s="17"/>
      <c r="ES115" s="17">
        <f>ROUND(SUM(ES116:ES120),2)</f>
        <v>0</v>
      </c>
      <c r="ET115" s="17"/>
      <c r="EU115" s="17">
        <f>ROUND(SUM(EU116:EU120),2)</f>
        <v>0</v>
      </c>
      <c r="EV115" s="17"/>
      <c r="EW115" s="17">
        <f>ROUND(SUM(EW116:EW120),2)</f>
        <v>0</v>
      </c>
      <c r="EX115" s="17"/>
      <c r="EY115" s="17">
        <f>ROUND(SUM(EY116:EY120),2)</f>
        <v>0</v>
      </c>
      <c r="EZ115" s="72">
        <f t="shared" si="176"/>
        <v>-266364.01999999996</v>
      </c>
      <c r="FA115" s="9">
        <v>0</v>
      </c>
      <c r="FB115" s="19"/>
      <c r="FC115" s="17">
        <f>ROUND(SUM(FC116:FC120),2)</f>
        <v>0</v>
      </c>
      <c r="FD115" s="19"/>
      <c r="FE115" s="17">
        <f>ROUND(SUM(FE116:FE120),2)</f>
        <v>-278180.32</v>
      </c>
      <c r="FF115" s="19"/>
      <c r="FG115" s="17">
        <f>ROUND(SUM(FG116:FG120),2)</f>
        <v>0</v>
      </c>
      <c r="FH115" s="17"/>
      <c r="FI115" s="17">
        <f>ROUND(SUM(FI116:FI120),2)</f>
        <v>-8385.7800000000007</v>
      </c>
      <c r="FJ115" s="17"/>
      <c r="FK115" s="9">
        <v>0</v>
      </c>
      <c r="FL115" s="17"/>
      <c r="FM115" s="17">
        <f>ROUND(SUM(FM116:FM120),2)</f>
        <v>0</v>
      </c>
      <c r="FN115" s="17"/>
      <c r="FO115" s="17"/>
      <c r="FP115" s="19"/>
      <c r="FQ115" s="19"/>
      <c r="FR115" s="19"/>
      <c r="FS115" s="17">
        <f>ROUND(SUM(FS116:FS120),2)</f>
        <v>0</v>
      </c>
      <c r="FT115" s="17"/>
      <c r="FU115" s="17">
        <f>ROUND(SUM(FU116:FU120),2)</f>
        <v>0</v>
      </c>
      <c r="FV115" s="72">
        <f t="shared" si="177"/>
        <v>-286566.10000000003</v>
      </c>
      <c r="FW115" s="17">
        <f>ROUND(SUM(FW116:FW120),2)</f>
        <v>0</v>
      </c>
      <c r="FX115" s="19"/>
      <c r="FY115" s="17">
        <f>ROUND(SUM(FY116:FY120),2)</f>
        <v>0</v>
      </c>
      <c r="FZ115" s="17"/>
      <c r="GA115" s="17">
        <f>ROUND(SUM(GA116:GA120),2)</f>
        <v>-271272.81</v>
      </c>
      <c r="GB115" s="17"/>
      <c r="GC115" s="17">
        <f>ROUND(SUM(GC116:GC120),2)</f>
        <v>0</v>
      </c>
      <c r="GD115" s="17"/>
      <c r="GE115" s="17">
        <f>ROUND(SUM(GE116:GE120),2)</f>
        <v>-8675.16</v>
      </c>
      <c r="GF115" s="19"/>
      <c r="GG115" s="9">
        <v>0</v>
      </c>
      <c r="GH115" s="19"/>
      <c r="GI115" s="17">
        <f>ROUND(SUM(GI116:GI120),2)</f>
        <v>0</v>
      </c>
      <c r="GJ115" s="17"/>
      <c r="GK115" s="17">
        <f>ROUND(SUM(GK116:GK120),2)</f>
        <v>0</v>
      </c>
      <c r="GL115" s="19"/>
      <c r="GM115" s="17">
        <f>ROUND(SUM(GM116:GM120),2)</f>
        <v>0</v>
      </c>
      <c r="GN115" s="17"/>
      <c r="GO115" s="17">
        <f>ROUND(SUM(GO116:GO120),2)</f>
        <v>0</v>
      </c>
      <c r="GP115" s="17"/>
      <c r="GQ115" s="17">
        <f>ROUND(SUM(GQ116:GQ120),2)</f>
        <v>0</v>
      </c>
      <c r="GR115" s="19"/>
      <c r="GS115" s="72">
        <f t="shared" si="178"/>
        <v>-279947.96999999997</v>
      </c>
      <c r="GT115" s="9">
        <v>0</v>
      </c>
      <c r="GU115" s="19"/>
      <c r="GV115" s="9">
        <v>0</v>
      </c>
      <c r="GW115" s="19"/>
      <c r="GX115" s="17">
        <f>ROUND(SUM(GX116:GX120),2)</f>
        <v>-280368.55</v>
      </c>
      <c r="GY115" s="19"/>
      <c r="GZ115" s="17">
        <f>ROUND(SUM(GZ116:GZ120),2)</f>
        <v>0</v>
      </c>
      <c r="HA115" s="17"/>
      <c r="HB115" s="17">
        <f>ROUND(SUM(HB116:HB120),2)</f>
        <v>-6842.76</v>
      </c>
      <c r="HC115" s="19"/>
      <c r="HD115" s="17">
        <f>ROUND(SUM(HD116:HD120),2)</f>
        <v>0</v>
      </c>
      <c r="HE115" s="19"/>
      <c r="HF115" s="17">
        <f>ROUND(SUM(HF116:HF120),2)</f>
        <v>0</v>
      </c>
      <c r="HG115" s="17"/>
      <c r="HH115" s="17">
        <f>ROUND(SUM(HH116:HH120),2)</f>
        <v>0</v>
      </c>
      <c r="HI115" s="17"/>
      <c r="HJ115" s="9">
        <v>0</v>
      </c>
      <c r="HK115" s="19"/>
      <c r="HL115" s="9">
        <v>0</v>
      </c>
      <c r="HM115" s="17"/>
      <c r="HN115" s="9">
        <v>0</v>
      </c>
      <c r="HO115" s="19"/>
      <c r="HP115" s="72">
        <f t="shared" si="179"/>
        <v>-287211.31</v>
      </c>
      <c r="HQ115" s="17">
        <f>ROUND(SUM(HQ116:HQ120),2)</f>
        <v>0</v>
      </c>
      <c r="HR115" s="19"/>
      <c r="HS115" s="17">
        <f>ROUND(SUM(HS116:HS120),2)</f>
        <v>0</v>
      </c>
      <c r="HT115" s="19"/>
      <c r="HU115" s="17">
        <f>ROUND(SUM(HU116:HU120),2)</f>
        <v>-269372.53000000003</v>
      </c>
      <c r="HV115" s="19"/>
      <c r="HW115" s="17">
        <f>ROUND(SUM(HW116:HW120),2)</f>
        <v>0</v>
      </c>
      <c r="HX115" s="19"/>
      <c r="HY115" s="17">
        <f>ROUND(SUM(HY116:HY120),2)</f>
        <v>0</v>
      </c>
      <c r="HZ115" s="17"/>
      <c r="IA115" s="17">
        <f>ROUND(SUM(IA116:IA120),2)</f>
        <v>-8399.81</v>
      </c>
      <c r="IB115" s="17"/>
      <c r="IC115" s="17">
        <f>ROUND(SUM(IC116:IC120),2)</f>
        <v>0</v>
      </c>
      <c r="ID115" s="19"/>
      <c r="IE115" s="17">
        <f>ROUND(SUM(IE116:IE120),2)</f>
        <v>0</v>
      </c>
      <c r="IF115" s="17"/>
      <c r="IG115" s="17">
        <f>ROUND(SUM(IG116:IG120),2)</f>
        <v>0</v>
      </c>
      <c r="IH115" s="19"/>
      <c r="II115" s="17">
        <f>ROUND(SUM(II116:II120),2)</f>
        <v>0</v>
      </c>
      <c r="IJ115" s="17"/>
      <c r="IK115" s="17">
        <f>ROUND(SUM(IK116:IK120),2)</f>
        <v>0</v>
      </c>
      <c r="IL115" s="17"/>
      <c r="IM115" s="17">
        <f>ROUND(SUM(IM116:IM120),2)</f>
        <v>0</v>
      </c>
      <c r="IN115" s="19"/>
      <c r="IO115" s="72">
        <f t="shared" si="180"/>
        <v>-277772.34000000003</v>
      </c>
      <c r="IP115" s="17">
        <f>ROUND(SUM(IP116:IP120),2)</f>
        <v>0</v>
      </c>
      <c r="IQ115" s="19"/>
      <c r="IR115" s="17">
        <f>ROUND(SUM(IR116:IR120),2)</f>
        <v>0</v>
      </c>
      <c r="IS115" s="19"/>
      <c r="IT115" s="17">
        <f>ROUND(SUM(IT116:IT120),2)</f>
        <v>-249560.58</v>
      </c>
      <c r="IU115" s="17"/>
      <c r="IV115" s="17">
        <f>ROUND(SUM(IV116:IV120),2)</f>
        <v>0</v>
      </c>
      <c r="IW115" s="19"/>
      <c r="IX115" s="17">
        <f>ROUND(SUM(IX116:IX120),2)</f>
        <v>0</v>
      </c>
      <c r="IY115" s="17"/>
      <c r="IZ115" s="17">
        <f>ROUND(SUM(IZ116:IZ120),2)</f>
        <v>-8322.01</v>
      </c>
      <c r="JA115" s="9"/>
      <c r="JB115" s="17">
        <f>ROUND(SUM(JB116:JB120),2)</f>
        <v>0</v>
      </c>
      <c r="JC115" s="9"/>
      <c r="JD115" s="9">
        <v>0</v>
      </c>
      <c r="JE115" s="9"/>
      <c r="JF115" s="9">
        <v>0</v>
      </c>
      <c r="JG115" s="9"/>
      <c r="JH115" s="17">
        <f>ROUND(SUM(JH116:JH120),2)</f>
        <v>0</v>
      </c>
      <c r="JI115" s="17"/>
      <c r="JJ115" s="9">
        <v>0</v>
      </c>
      <c r="JK115" s="19"/>
      <c r="JL115" s="17">
        <f>ROUND(SUM(JL116:JL120),2)</f>
        <v>0</v>
      </c>
      <c r="JM115" s="17"/>
      <c r="JN115" s="72">
        <f t="shared" si="181"/>
        <v>-257882.59</v>
      </c>
      <c r="JO115" s="17">
        <f>ROUND(SUM(JO116:JO120),2)</f>
        <v>0</v>
      </c>
      <c r="JP115" s="17"/>
      <c r="JQ115" s="9">
        <f t="shared" si="188"/>
        <v>0</v>
      </c>
      <c r="JR115" s="17"/>
      <c r="JS115" s="9">
        <f t="shared" si="189"/>
        <v>0</v>
      </c>
      <c r="JT115" s="17"/>
      <c r="JU115" s="9">
        <f t="shared" si="190"/>
        <v>0</v>
      </c>
      <c r="JV115" s="17"/>
      <c r="JW115" s="31">
        <f t="shared" si="139"/>
        <v>0</v>
      </c>
      <c r="JX115" s="17"/>
      <c r="JY115" s="17">
        <f>ROUND(SUM(JY116:JY120),2)</f>
        <v>0</v>
      </c>
      <c r="JZ115" s="19"/>
      <c r="KA115" s="17">
        <f>ROUND(SUM(KA116:KA120),2)</f>
        <v>0</v>
      </c>
      <c r="KB115" s="19"/>
      <c r="KC115" s="17">
        <f>SUM(KC116:KC120)</f>
        <v>-3161927.11</v>
      </c>
      <c r="KD115" s="9"/>
      <c r="KE115" s="17">
        <f t="shared" si="192"/>
        <v>-120395.26000000001</v>
      </c>
      <c r="KF115" s="17"/>
      <c r="KG115" s="17">
        <f t="shared" si="193"/>
        <v>-85889.969999999987</v>
      </c>
      <c r="KH115" s="9"/>
      <c r="KI115" s="17">
        <f t="shared" si="194"/>
        <v>0</v>
      </c>
      <c r="KJ115" s="9"/>
      <c r="KK115" s="9">
        <f t="shared" si="195"/>
        <v>0</v>
      </c>
      <c r="KL115" s="9"/>
      <c r="KM115" s="9">
        <f t="shared" si="196"/>
        <v>0</v>
      </c>
      <c r="KN115" s="9"/>
      <c r="KO115" s="9">
        <f t="shared" si="197"/>
        <v>0</v>
      </c>
      <c r="KP115" s="9"/>
      <c r="KQ115" s="72">
        <f t="shared" si="182"/>
        <v>-3368212.3400000003</v>
      </c>
      <c r="KR115" s="19"/>
      <c r="KS115" s="72">
        <v>-3110381.4000000004</v>
      </c>
      <c r="KT115" s="23"/>
      <c r="KU115" s="23"/>
      <c r="KV115" s="14"/>
    </row>
    <row r="116" spans="1:308" x14ac:dyDescent="0.2">
      <c r="A116" s="74">
        <v>12</v>
      </c>
      <c r="B116" s="40" t="s">
        <v>217</v>
      </c>
      <c r="C116" s="11" t="s">
        <v>200</v>
      </c>
      <c r="E116" s="19"/>
      <c r="F116" s="9">
        <v>0</v>
      </c>
      <c r="G116" s="19"/>
      <c r="H116" s="9">
        <v>0</v>
      </c>
      <c r="I116" s="19"/>
      <c r="J116" s="9">
        <v>-105766.68000000001</v>
      </c>
      <c r="K116" s="9"/>
      <c r="L116" s="9">
        <v>-33250.89</v>
      </c>
      <c r="M116" s="9"/>
      <c r="N116" s="9">
        <v>0</v>
      </c>
      <c r="O116" s="9"/>
      <c r="P116" s="9">
        <v>0</v>
      </c>
      <c r="Q116" s="9"/>
      <c r="R116" s="9">
        <v>0</v>
      </c>
      <c r="S116" s="9"/>
      <c r="T116" s="9">
        <v>0</v>
      </c>
      <c r="U116" s="9"/>
      <c r="V116" s="9">
        <v>0</v>
      </c>
      <c r="W116" s="9"/>
      <c r="X116" s="9">
        <v>0</v>
      </c>
      <c r="Y116" s="31">
        <f t="shared" si="171"/>
        <v>-139017.57</v>
      </c>
      <c r="Z116" s="9">
        <v>0</v>
      </c>
      <c r="AA116" s="19"/>
      <c r="AB116" s="9">
        <v>0</v>
      </c>
      <c r="AC116" s="19"/>
      <c r="AD116" s="9">
        <v>-140724.46</v>
      </c>
      <c r="AE116" s="9"/>
      <c r="AF116" s="9">
        <v>0</v>
      </c>
      <c r="AG116" s="9"/>
      <c r="AH116" s="9">
        <v>-30389.919999999998</v>
      </c>
      <c r="AI116" s="9"/>
      <c r="AJ116" s="9">
        <v>0</v>
      </c>
      <c r="AK116" s="9"/>
      <c r="AL116" s="17">
        <f t="shared" si="183"/>
        <v>0</v>
      </c>
      <c r="AM116" s="9"/>
      <c r="AN116" s="17">
        <f t="shared" si="184"/>
        <v>0</v>
      </c>
      <c r="AO116" s="17"/>
      <c r="AP116" s="9">
        <v>0</v>
      </c>
      <c r="AQ116" s="17"/>
      <c r="AR116" s="9">
        <v>0</v>
      </c>
      <c r="AS116" s="17"/>
      <c r="AT116" s="9">
        <v>0</v>
      </c>
      <c r="AU116" s="9"/>
      <c r="AV116" s="31">
        <f t="shared" si="172"/>
        <v>-171114.38</v>
      </c>
      <c r="AW116" s="9">
        <v>0</v>
      </c>
      <c r="AX116" s="19"/>
      <c r="AY116" s="9">
        <v>0</v>
      </c>
      <c r="AZ116" s="9"/>
      <c r="BA116" s="9">
        <v>-144975.26999999999</v>
      </c>
      <c r="BB116" s="9"/>
      <c r="BC116" s="9">
        <v>-25756.47</v>
      </c>
      <c r="BD116" s="9"/>
      <c r="BE116" s="9">
        <v>0</v>
      </c>
      <c r="BF116" s="9"/>
      <c r="BG116" s="9">
        <v>0</v>
      </c>
      <c r="BH116" s="9"/>
      <c r="BI116" s="9">
        <v>0</v>
      </c>
      <c r="BJ116" s="9"/>
      <c r="BK116" s="9">
        <v>0</v>
      </c>
      <c r="BL116" s="9"/>
      <c r="BM116" s="9">
        <v>0</v>
      </c>
      <c r="BN116" s="9"/>
      <c r="BO116" s="9">
        <v>0</v>
      </c>
      <c r="BP116" s="19"/>
      <c r="BQ116" s="31">
        <f t="shared" si="173"/>
        <v>-170731.74</v>
      </c>
      <c r="BR116" s="9">
        <v>0</v>
      </c>
      <c r="BS116" s="19"/>
      <c r="BT116" s="9">
        <v>0</v>
      </c>
      <c r="BU116" s="9"/>
      <c r="BV116" s="9">
        <v>-171637.53</v>
      </c>
      <c r="BW116" s="9"/>
      <c r="BX116" s="9">
        <v>0</v>
      </c>
      <c r="BY116" s="9"/>
      <c r="BZ116" s="9">
        <v>-5227.6000000000004</v>
      </c>
      <c r="CA116" s="9"/>
      <c r="CB116" s="17">
        <f t="shared" si="185"/>
        <v>0</v>
      </c>
      <c r="CC116" s="9"/>
      <c r="CD116" s="9">
        <v>0</v>
      </c>
      <c r="CE116" s="17"/>
      <c r="CF116" s="9">
        <v>0</v>
      </c>
      <c r="CG116" s="9"/>
      <c r="CH116" s="17">
        <f t="shared" si="186"/>
        <v>0</v>
      </c>
      <c r="CI116" s="17"/>
      <c r="CJ116" s="17">
        <f t="shared" si="187"/>
        <v>0</v>
      </c>
      <c r="CK116" s="19"/>
      <c r="CL116" s="31">
        <f t="shared" si="174"/>
        <v>-176865.13</v>
      </c>
      <c r="CM116" s="9">
        <v>0</v>
      </c>
      <c r="CN116" s="19"/>
      <c r="CO116" s="9">
        <v>0</v>
      </c>
      <c r="CP116" s="9"/>
      <c r="CQ116" s="9">
        <v>-172770.12</v>
      </c>
      <c r="CR116" s="9"/>
      <c r="CS116" s="9">
        <v>0</v>
      </c>
      <c r="CT116" s="9"/>
      <c r="CU116" s="9">
        <v>-2898.66</v>
      </c>
      <c r="CV116" s="9"/>
      <c r="CW116" s="9">
        <v>0</v>
      </c>
      <c r="CX116" s="9"/>
      <c r="CY116" s="9">
        <v>0</v>
      </c>
      <c r="CZ116" s="9"/>
      <c r="DA116" s="9">
        <v>0</v>
      </c>
      <c r="DB116" s="9"/>
      <c r="DC116" s="9">
        <v>0</v>
      </c>
      <c r="DD116" s="9"/>
      <c r="DE116" s="9">
        <v>0</v>
      </c>
      <c r="DF116" s="19"/>
      <c r="DG116" s="31">
        <f t="shared" si="175"/>
        <v>-175668.78</v>
      </c>
      <c r="DH116" s="9">
        <v>0</v>
      </c>
      <c r="DI116" s="19"/>
      <c r="DJ116" s="9">
        <v>0</v>
      </c>
      <c r="DK116" s="9"/>
      <c r="DL116" s="9">
        <v>-156432.26999999999</v>
      </c>
      <c r="DM116" s="9"/>
      <c r="DN116" s="9">
        <v>0</v>
      </c>
      <c r="DO116" s="9"/>
      <c r="DP116" s="9">
        <v>-4810.08</v>
      </c>
      <c r="DQ116" s="9"/>
      <c r="DR116" s="9">
        <v>0</v>
      </c>
      <c r="DS116" s="9"/>
      <c r="DT116" s="9">
        <v>0</v>
      </c>
      <c r="DU116" s="9"/>
      <c r="DV116" s="9">
        <v>0</v>
      </c>
      <c r="DW116" s="9"/>
      <c r="DX116" s="9">
        <v>0</v>
      </c>
      <c r="DY116" s="19"/>
      <c r="DZ116" s="9">
        <v>0</v>
      </c>
      <c r="EA116" s="9"/>
      <c r="EB116" s="9">
        <v>0</v>
      </c>
      <c r="EC116" s="9"/>
      <c r="ED116" s="31">
        <f>SUM(DH116:EB116)</f>
        <v>-161242.34999999998</v>
      </c>
      <c r="EE116" s="9">
        <v>0</v>
      </c>
      <c r="EF116" s="19"/>
      <c r="EG116" s="9">
        <v>0</v>
      </c>
      <c r="EH116" s="9"/>
      <c r="EI116" s="9">
        <v>-147996.25000000003</v>
      </c>
      <c r="EJ116" s="9"/>
      <c r="EK116" s="9">
        <v>0</v>
      </c>
      <c r="EL116" s="9"/>
      <c r="EM116" s="9">
        <v>-5290.67</v>
      </c>
      <c r="EN116" s="9"/>
      <c r="EO116" s="9">
        <v>0</v>
      </c>
      <c r="EP116" s="9"/>
      <c r="EQ116" s="9">
        <v>0</v>
      </c>
      <c r="ER116" s="9"/>
      <c r="ES116" s="9">
        <v>0</v>
      </c>
      <c r="ET116" s="9"/>
      <c r="EU116" s="9">
        <v>0</v>
      </c>
      <c r="EV116" s="9"/>
      <c r="EW116" s="9">
        <v>0</v>
      </c>
      <c r="EX116" s="9"/>
      <c r="EY116" s="9">
        <v>0</v>
      </c>
      <c r="EZ116" s="31">
        <f t="shared" si="176"/>
        <v>-153286.92000000004</v>
      </c>
      <c r="FA116" s="9">
        <v>0</v>
      </c>
      <c r="FB116" s="19"/>
      <c r="FC116" s="9">
        <v>0</v>
      </c>
      <c r="FD116" s="19"/>
      <c r="FE116" s="9">
        <v>-157301.54999999999</v>
      </c>
      <c r="FF116" s="9"/>
      <c r="FG116" s="9">
        <v>0</v>
      </c>
      <c r="FH116" s="9"/>
      <c r="FI116" s="9">
        <v>-5058.67</v>
      </c>
      <c r="FJ116" s="9"/>
      <c r="FK116" s="9">
        <v>0</v>
      </c>
      <c r="FL116" s="9"/>
      <c r="FM116" s="9">
        <v>0</v>
      </c>
      <c r="FN116" s="9"/>
      <c r="FO116" s="9">
        <v>0</v>
      </c>
      <c r="FP116" s="9"/>
      <c r="FQ116" s="9">
        <v>0</v>
      </c>
      <c r="FR116" s="9"/>
      <c r="FS116" s="9">
        <v>0</v>
      </c>
      <c r="FT116" s="9"/>
      <c r="FU116" s="9">
        <v>0</v>
      </c>
      <c r="FV116" s="31">
        <f t="shared" si="177"/>
        <v>-162360.22</v>
      </c>
      <c r="FW116" s="9">
        <v>0</v>
      </c>
      <c r="FX116" s="19"/>
      <c r="FY116" s="9">
        <v>0</v>
      </c>
      <c r="FZ116" s="9"/>
      <c r="GA116" s="9">
        <v>-151080.54</v>
      </c>
      <c r="GB116" s="9"/>
      <c r="GC116" s="9">
        <v>0</v>
      </c>
      <c r="GD116" s="9"/>
      <c r="GE116" s="9">
        <v>-5068.67</v>
      </c>
      <c r="GF116" s="9"/>
      <c r="GG116" s="9">
        <v>0</v>
      </c>
      <c r="GH116" s="9"/>
      <c r="GI116" s="9">
        <v>0</v>
      </c>
      <c r="GJ116" s="9"/>
      <c r="GK116" s="9">
        <v>0</v>
      </c>
      <c r="GL116" s="9"/>
      <c r="GM116" s="9">
        <v>0</v>
      </c>
      <c r="GN116" s="9"/>
      <c r="GO116" s="9">
        <v>0</v>
      </c>
      <c r="GP116" s="9"/>
      <c r="GQ116" s="9">
        <v>0</v>
      </c>
      <c r="GR116" s="19"/>
      <c r="GS116" s="31">
        <f t="shared" si="178"/>
        <v>-156149.21000000002</v>
      </c>
      <c r="GT116" s="9">
        <v>0</v>
      </c>
      <c r="GU116" s="19"/>
      <c r="GV116" s="9">
        <v>0</v>
      </c>
      <c r="GW116" s="19"/>
      <c r="GX116" s="9">
        <v>-155287.57</v>
      </c>
      <c r="GY116" s="9"/>
      <c r="GZ116" s="9">
        <v>0</v>
      </c>
      <c r="HA116" s="9"/>
      <c r="HB116" s="9">
        <v>-3790.68</v>
      </c>
      <c r="HC116" s="9"/>
      <c r="HD116" s="9">
        <v>0</v>
      </c>
      <c r="HE116" s="9"/>
      <c r="HF116" s="9">
        <v>0</v>
      </c>
      <c r="HG116" s="9"/>
      <c r="HH116" s="9">
        <v>0</v>
      </c>
      <c r="HI116" s="9"/>
      <c r="HJ116" s="9">
        <v>0</v>
      </c>
      <c r="HK116" s="9"/>
      <c r="HL116" s="9">
        <v>0</v>
      </c>
      <c r="HM116" s="9"/>
      <c r="HN116" s="9">
        <v>0</v>
      </c>
      <c r="HO116" s="19"/>
      <c r="HP116" s="31">
        <f t="shared" si="179"/>
        <v>-159078.25</v>
      </c>
      <c r="HQ116" s="9">
        <v>0</v>
      </c>
      <c r="HR116" s="19"/>
      <c r="HS116" s="9">
        <v>0</v>
      </c>
      <c r="HT116" s="19"/>
      <c r="HU116" s="9">
        <v>-178884.80000000002</v>
      </c>
      <c r="HV116" s="9"/>
      <c r="HW116" s="9">
        <v>0</v>
      </c>
      <c r="HX116" s="9"/>
      <c r="HY116" s="9">
        <v>0</v>
      </c>
      <c r="HZ116" s="9"/>
      <c r="IA116" s="9">
        <v>-5597.58</v>
      </c>
      <c r="IB116" s="17"/>
      <c r="IC116" s="9">
        <v>0</v>
      </c>
      <c r="ID116" s="9"/>
      <c r="IE116" s="9">
        <v>0</v>
      </c>
      <c r="IF116" s="9"/>
      <c r="IG116" s="9">
        <v>0</v>
      </c>
      <c r="IH116" s="9"/>
      <c r="II116" s="9">
        <v>0</v>
      </c>
      <c r="IJ116" s="9"/>
      <c r="IK116" s="9">
        <v>0</v>
      </c>
      <c r="IL116" s="9"/>
      <c r="IM116" s="9">
        <v>0</v>
      </c>
      <c r="IN116" s="9"/>
      <c r="IO116" s="31">
        <f t="shared" si="180"/>
        <v>-184482.38</v>
      </c>
      <c r="IP116" s="9">
        <v>0</v>
      </c>
      <c r="IQ116" s="19"/>
      <c r="IR116" s="9">
        <v>0</v>
      </c>
      <c r="IS116" s="19"/>
      <c r="IT116" s="9">
        <v>-147797.65</v>
      </c>
      <c r="IU116" s="9"/>
      <c r="IV116" s="9">
        <v>0</v>
      </c>
      <c r="IW116" s="9"/>
      <c r="IX116" s="9">
        <v>0</v>
      </c>
      <c r="IY116" s="9"/>
      <c r="IZ116" s="9">
        <v>-4988.3</v>
      </c>
      <c r="JA116" s="9"/>
      <c r="JB116" s="9">
        <v>0</v>
      </c>
      <c r="JC116" s="9"/>
      <c r="JD116" s="9">
        <v>0</v>
      </c>
      <c r="JE116" s="9"/>
      <c r="JF116" s="9">
        <v>0</v>
      </c>
      <c r="JG116" s="9"/>
      <c r="JH116" s="9">
        <v>0</v>
      </c>
      <c r="JI116" s="9"/>
      <c r="JJ116" s="9">
        <v>0</v>
      </c>
      <c r="JK116" s="9"/>
      <c r="JL116" s="9">
        <v>0</v>
      </c>
      <c r="JM116" s="9"/>
      <c r="JN116" s="31">
        <f t="shared" si="181"/>
        <v>-152785.94999999998</v>
      </c>
      <c r="JO116" s="9">
        <v>0</v>
      </c>
      <c r="JP116" s="9"/>
      <c r="JQ116" s="9">
        <f t="shared" si="188"/>
        <v>0</v>
      </c>
      <c r="JR116" s="9"/>
      <c r="JS116" s="9">
        <f t="shared" si="189"/>
        <v>0</v>
      </c>
      <c r="JT116" s="9"/>
      <c r="JU116" s="9">
        <f t="shared" si="190"/>
        <v>0</v>
      </c>
      <c r="JV116" s="9"/>
      <c r="JW116" s="31">
        <f t="shared" si="139"/>
        <v>0</v>
      </c>
      <c r="JX116" s="9"/>
      <c r="JY116" s="9">
        <f>F116+Z116+AW116+BR116+CM116+DH116+EE116+FA116+FW116+GT116+HQ116+IP116</f>
        <v>0</v>
      </c>
      <c r="JZ116" s="19"/>
      <c r="KA116" s="9">
        <f>H116+AB116+AY116+BT116+CO116+DJ116+EG116+FC116+FY116+GV116+HS116+IR116</f>
        <v>0</v>
      </c>
      <c r="KB116" s="8"/>
      <c r="KC116" s="9">
        <f>J116+AD116+BA116+BV116+CQ116+DL116+EI116+FE116+GA116+GX116+IT116+HU116</f>
        <v>-1830654.6900000002</v>
      </c>
      <c r="KD116" s="9"/>
      <c r="KE116" s="9">
        <f t="shared" si="192"/>
        <v>-89397.28</v>
      </c>
      <c r="KF116" s="9"/>
      <c r="KG116" s="9">
        <f t="shared" si="193"/>
        <v>-42730.91</v>
      </c>
      <c r="KH116" s="9"/>
      <c r="KI116" s="9">
        <f t="shared" si="194"/>
        <v>0</v>
      </c>
      <c r="KJ116" s="9"/>
      <c r="KK116" s="9">
        <f t="shared" si="195"/>
        <v>0</v>
      </c>
      <c r="KL116" s="9"/>
      <c r="KM116" s="9">
        <f t="shared" si="196"/>
        <v>0</v>
      </c>
      <c r="KN116" s="9"/>
      <c r="KO116" s="9">
        <f t="shared" si="197"/>
        <v>0</v>
      </c>
      <c r="KP116" s="9"/>
      <c r="KQ116" s="31">
        <f t="shared" si="182"/>
        <v>-1962782.8800000001</v>
      </c>
      <c r="KR116" s="9"/>
      <c r="KS116" s="31">
        <v>-1699110.37</v>
      </c>
      <c r="KT116" s="23"/>
      <c r="KU116" s="23"/>
      <c r="KV116" s="14"/>
    </row>
    <row r="117" spans="1:308" x14ac:dyDescent="0.2">
      <c r="A117" s="74">
        <v>12</v>
      </c>
      <c r="B117" s="40" t="s">
        <v>218</v>
      </c>
      <c r="C117" s="11" t="s">
        <v>202</v>
      </c>
      <c r="E117" s="19"/>
      <c r="F117" s="9">
        <v>0</v>
      </c>
      <c r="G117" s="19"/>
      <c r="H117" s="9">
        <v>0</v>
      </c>
      <c r="I117" s="19"/>
      <c r="J117" s="9">
        <v>-34945.630000000005</v>
      </c>
      <c r="K117" s="9"/>
      <c r="L117" s="9">
        <v>-11382.26</v>
      </c>
      <c r="M117" s="9"/>
      <c r="N117" s="9">
        <v>0</v>
      </c>
      <c r="O117" s="9"/>
      <c r="P117" s="9">
        <v>0</v>
      </c>
      <c r="Q117" s="9"/>
      <c r="R117" s="9">
        <v>0</v>
      </c>
      <c r="S117" s="9"/>
      <c r="T117" s="9">
        <v>0</v>
      </c>
      <c r="U117" s="9"/>
      <c r="V117" s="9">
        <v>0</v>
      </c>
      <c r="W117" s="9"/>
      <c r="X117" s="9">
        <v>0</v>
      </c>
      <c r="Y117" s="31">
        <f t="shared" si="171"/>
        <v>-46327.890000000007</v>
      </c>
      <c r="Z117" s="9">
        <v>0</v>
      </c>
      <c r="AA117" s="19"/>
      <c r="AB117" s="9">
        <v>0</v>
      </c>
      <c r="AC117" s="19"/>
      <c r="AD117" s="9">
        <v>-52205.41</v>
      </c>
      <c r="AE117" s="9"/>
      <c r="AF117" s="9">
        <v>0</v>
      </c>
      <c r="AG117" s="9"/>
      <c r="AH117" s="9">
        <v>-10502.699999999999</v>
      </c>
      <c r="AI117" s="9"/>
      <c r="AJ117" s="9">
        <v>0</v>
      </c>
      <c r="AK117" s="9"/>
      <c r="AL117" s="17">
        <f t="shared" si="183"/>
        <v>0</v>
      </c>
      <c r="AM117" s="9"/>
      <c r="AN117" s="17">
        <f t="shared" si="184"/>
        <v>0</v>
      </c>
      <c r="AO117" s="17"/>
      <c r="AP117" s="9">
        <v>0</v>
      </c>
      <c r="AQ117" s="17"/>
      <c r="AR117" s="9">
        <v>0</v>
      </c>
      <c r="AS117" s="17"/>
      <c r="AT117" s="9">
        <v>0</v>
      </c>
      <c r="AU117" s="9"/>
      <c r="AV117" s="31">
        <f t="shared" si="172"/>
        <v>-62708.11</v>
      </c>
      <c r="AW117" s="9">
        <v>0</v>
      </c>
      <c r="AX117" s="19"/>
      <c r="AY117" s="9">
        <v>0</v>
      </c>
      <c r="AZ117" s="9"/>
      <c r="BA117" s="9">
        <v>-57714.96</v>
      </c>
      <c r="BB117" s="9"/>
      <c r="BC117" s="9">
        <v>-8936.0299999999988</v>
      </c>
      <c r="BD117" s="9"/>
      <c r="BE117" s="9">
        <v>0</v>
      </c>
      <c r="BF117" s="9"/>
      <c r="BG117" s="9">
        <v>0</v>
      </c>
      <c r="BH117" s="9"/>
      <c r="BI117" s="9">
        <v>0</v>
      </c>
      <c r="BJ117" s="9"/>
      <c r="BK117" s="9">
        <v>0</v>
      </c>
      <c r="BL117" s="9"/>
      <c r="BM117" s="9">
        <v>0</v>
      </c>
      <c r="BN117" s="9"/>
      <c r="BO117" s="9">
        <v>0</v>
      </c>
      <c r="BP117" s="19"/>
      <c r="BQ117" s="31">
        <f t="shared" si="173"/>
        <v>-66650.989999999991</v>
      </c>
      <c r="BR117" s="9">
        <v>0</v>
      </c>
      <c r="BS117" s="19"/>
      <c r="BT117" s="9">
        <v>0</v>
      </c>
      <c r="BU117" s="9"/>
      <c r="BV117" s="9">
        <v>-68108.899999999994</v>
      </c>
      <c r="BW117" s="9"/>
      <c r="BX117" s="9">
        <v>3189.22</v>
      </c>
      <c r="BY117" s="9"/>
      <c r="BZ117" s="9">
        <v>-5416.2300000000005</v>
      </c>
      <c r="CA117" s="9"/>
      <c r="CB117" s="17">
        <f t="shared" si="185"/>
        <v>0</v>
      </c>
      <c r="CC117" s="9"/>
      <c r="CD117" s="9">
        <v>0</v>
      </c>
      <c r="CE117" s="17"/>
      <c r="CF117" s="9">
        <v>0</v>
      </c>
      <c r="CG117" s="9"/>
      <c r="CH117" s="17">
        <f t="shared" si="186"/>
        <v>0</v>
      </c>
      <c r="CI117" s="17"/>
      <c r="CJ117" s="17">
        <f t="shared" si="187"/>
        <v>0</v>
      </c>
      <c r="CK117" s="19"/>
      <c r="CL117" s="31">
        <f t="shared" si="174"/>
        <v>-70335.909999999989</v>
      </c>
      <c r="CM117" s="9">
        <v>0</v>
      </c>
      <c r="CN117" s="19"/>
      <c r="CO117" s="9">
        <v>0</v>
      </c>
      <c r="CP117" s="9"/>
      <c r="CQ117" s="9">
        <v>-76784.17</v>
      </c>
      <c r="CR117" s="9"/>
      <c r="CS117" s="9">
        <v>0</v>
      </c>
      <c r="CT117" s="9"/>
      <c r="CU117" s="9">
        <v>-65.03</v>
      </c>
      <c r="CV117" s="9"/>
      <c r="CW117" s="9">
        <v>0</v>
      </c>
      <c r="CX117" s="9"/>
      <c r="CY117" s="9">
        <v>0</v>
      </c>
      <c r="CZ117" s="9"/>
      <c r="DA117" s="9">
        <v>0</v>
      </c>
      <c r="DB117" s="9"/>
      <c r="DC117" s="9">
        <v>0</v>
      </c>
      <c r="DD117" s="9"/>
      <c r="DE117" s="9">
        <v>0</v>
      </c>
      <c r="DF117" s="19"/>
      <c r="DG117" s="31">
        <f t="shared" si="175"/>
        <v>-76849.2</v>
      </c>
      <c r="DH117" s="9">
        <v>0</v>
      </c>
      <c r="DI117" s="19"/>
      <c r="DJ117" s="9">
        <v>0</v>
      </c>
      <c r="DK117" s="9"/>
      <c r="DL117" s="9">
        <v>-61870.509999999995</v>
      </c>
      <c r="DM117" s="9"/>
      <c r="DN117" s="9">
        <v>0</v>
      </c>
      <c r="DO117" s="9"/>
      <c r="DP117" s="9">
        <v>-3172.3199999999997</v>
      </c>
      <c r="DQ117" s="9"/>
      <c r="DR117" s="9">
        <v>0</v>
      </c>
      <c r="DS117" s="9"/>
      <c r="DT117" s="9">
        <v>0</v>
      </c>
      <c r="DU117" s="9"/>
      <c r="DV117" s="9">
        <v>0</v>
      </c>
      <c r="DW117" s="9"/>
      <c r="DX117" s="9">
        <v>0</v>
      </c>
      <c r="DY117" s="19"/>
      <c r="DZ117" s="9">
        <v>0</v>
      </c>
      <c r="EA117" s="9"/>
      <c r="EB117" s="9">
        <v>0</v>
      </c>
      <c r="EC117" s="9"/>
      <c r="ED117" s="31">
        <f>SUM(DH117:EB117)</f>
        <v>-65042.829999999994</v>
      </c>
      <c r="EE117" s="9">
        <v>0</v>
      </c>
      <c r="EF117" s="19"/>
      <c r="EG117" s="9">
        <v>0</v>
      </c>
      <c r="EH117" s="9"/>
      <c r="EI117" s="9">
        <v>-57854.75</v>
      </c>
      <c r="EJ117" s="9"/>
      <c r="EK117" s="9">
        <v>0</v>
      </c>
      <c r="EL117" s="9"/>
      <c r="EM117" s="9">
        <v>-2025.25</v>
      </c>
      <c r="EN117" s="9"/>
      <c r="EO117" s="9">
        <v>0</v>
      </c>
      <c r="EP117" s="9"/>
      <c r="EQ117" s="9">
        <v>0</v>
      </c>
      <c r="ER117" s="9"/>
      <c r="ES117" s="9">
        <v>0</v>
      </c>
      <c r="ET117" s="9"/>
      <c r="EU117" s="9">
        <v>0</v>
      </c>
      <c r="EV117" s="9"/>
      <c r="EW117" s="9">
        <v>0</v>
      </c>
      <c r="EX117" s="9"/>
      <c r="EY117" s="9">
        <v>0</v>
      </c>
      <c r="EZ117" s="31">
        <f t="shared" si="176"/>
        <v>-59880</v>
      </c>
      <c r="FA117" s="9">
        <v>0</v>
      </c>
      <c r="FB117" s="19"/>
      <c r="FC117" s="9">
        <v>0</v>
      </c>
      <c r="FD117" s="19"/>
      <c r="FE117" s="9">
        <v>-63620.45</v>
      </c>
      <c r="FF117" s="9"/>
      <c r="FG117" s="9">
        <v>0</v>
      </c>
      <c r="FH117" s="9"/>
      <c r="FI117" s="9">
        <v>-2025.2800000000002</v>
      </c>
      <c r="FJ117" s="9"/>
      <c r="FK117" s="9">
        <v>0</v>
      </c>
      <c r="FL117" s="9"/>
      <c r="FM117" s="9">
        <v>0</v>
      </c>
      <c r="FN117" s="9"/>
      <c r="FO117" s="9">
        <v>0</v>
      </c>
      <c r="FP117" s="9"/>
      <c r="FQ117" s="9">
        <v>0</v>
      </c>
      <c r="FR117" s="9"/>
      <c r="FS117" s="9">
        <v>0</v>
      </c>
      <c r="FT117" s="9"/>
      <c r="FU117" s="9">
        <v>0</v>
      </c>
      <c r="FV117" s="31">
        <f t="shared" si="177"/>
        <v>-65645.73</v>
      </c>
      <c r="FW117" s="9">
        <v>0</v>
      </c>
      <c r="FX117" s="19"/>
      <c r="FY117" s="9">
        <v>0</v>
      </c>
      <c r="FZ117" s="9"/>
      <c r="GA117" s="9">
        <v>-61624.959999999999</v>
      </c>
      <c r="GB117" s="9"/>
      <c r="GC117" s="9">
        <v>0</v>
      </c>
      <c r="GD117" s="9"/>
      <c r="GE117" s="9">
        <v>-2025.67</v>
      </c>
      <c r="GF117" s="9"/>
      <c r="GG117" s="9">
        <v>0</v>
      </c>
      <c r="GH117" s="9"/>
      <c r="GI117" s="9">
        <v>0</v>
      </c>
      <c r="GJ117" s="9"/>
      <c r="GK117" s="9">
        <v>0</v>
      </c>
      <c r="GL117" s="9"/>
      <c r="GM117" s="9">
        <v>0</v>
      </c>
      <c r="GN117" s="9"/>
      <c r="GO117" s="9">
        <v>0</v>
      </c>
      <c r="GP117" s="9"/>
      <c r="GQ117" s="9">
        <v>0</v>
      </c>
      <c r="GR117" s="19"/>
      <c r="GS117" s="31">
        <f t="shared" si="178"/>
        <v>-63650.63</v>
      </c>
      <c r="GT117" s="9">
        <v>0</v>
      </c>
      <c r="GU117" s="19"/>
      <c r="GV117" s="9">
        <v>0</v>
      </c>
      <c r="GW117" s="19"/>
      <c r="GX117" s="9">
        <v>-66842.850000000006</v>
      </c>
      <c r="GY117" s="9"/>
      <c r="GZ117" s="9">
        <v>0</v>
      </c>
      <c r="HA117" s="9"/>
      <c r="HB117" s="9">
        <v>-1663.19</v>
      </c>
      <c r="HC117" s="9"/>
      <c r="HD117" s="9">
        <v>0</v>
      </c>
      <c r="HE117" s="9"/>
      <c r="HF117" s="9">
        <v>0</v>
      </c>
      <c r="HG117" s="9"/>
      <c r="HH117" s="9">
        <v>0</v>
      </c>
      <c r="HI117" s="9"/>
      <c r="HJ117" s="9">
        <v>0</v>
      </c>
      <c r="HK117" s="9"/>
      <c r="HL117" s="9">
        <v>0</v>
      </c>
      <c r="HM117" s="9"/>
      <c r="HN117" s="9">
        <v>0</v>
      </c>
      <c r="HO117" s="19"/>
      <c r="HP117" s="31">
        <f t="shared" si="179"/>
        <v>-68506.040000000008</v>
      </c>
      <c r="HQ117" s="9">
        <v>0</v>
      </c>
      <c r="HR117" s="19"/>
      <c r="HS117" s="9">
        <v>0</v>
      </c>
      <c r="HT117" s="19"/>
      <c r="HU117" s="9">
        <v>-58145.759999999995</v>
      </c>
      <c r="HV117" s="9"/>
      <c r="HW117" s="9">
        <v>0</v>
      </c>
      <c r="HX117" s="9"/>
      <c r="HY117" s="9">
        <v>0</v>
      </c>
      <c r="HZ117" s="9"/>
      <c r="IA117" s="9">
        <v>-1827.75</v>
      </c>
      <c r="IB117" s="17"/>
      <c r="IC117" s="9">
        <v>0</v>
      </c>
      <c r="ID117" s="9"/>
      <c r="IE117" s="9">
        <v>0</v>
      </c>
      <c r="IF117" s="9"/>
      <c r="IG117" s="9">
        <v>0</v>
      </c>
      <c r="IH117" s="9"/>
      <c r="II117" s="9">
        <v>0</v>
      </c>
      <c r="IJ117" s="9"/>
      <c r="IK117" s="9">
        <v>0</v>
      </c>
      <c r="IL117" s="9"/>
      <c r="IM117" s="9">
        <v>0</v>
      </c>
      <c r="IN117" s="9"/>
      <c r="IO117" s="31">
        <f t="shared" si="180"/>
        <v>-59973.509999999995</v>
      </c>
      <c r="IP117" s="9">
        <v>0</v>
      </c>
      <c r="IQ117" s="19"/>
      <c r="IR117" s="9">
        <v>0</v>
      </c>
      <c r="IS117" s="19"/>
      <c r="IT117" s="9">
        <v>-58504.02</v>
      </c>
      <c r="IU117" s="9"/>
      <c r="IV117" s="9">
        <v>0</v>
      </c>
      <c r="IW117" s="9"/>
      <c r="IX117" s="9">
        <v>0</v>
      </c>
      <c r="IY117" s="9"/>
      <c r="IZ117" s="9">
        <v>-2075.08</v>
      </c>
      <c r="JA117" s="9"/>
      <c r="JB117" s="9">
        <v>0</v>
      </c>
      <c r="JC117" s="9"/>
      <c r="JD117" s="9">
        <v>0</v>
      </c>
      <c r="JE117" s="9"/>
      <c r="JF117" s="9">
        <v>0</v>
      </c>
      <c r="JG117" s="9"/>
      <c r="JH117" s="9">
        <v>0</v>
      </c>
      <c r="JI117" s="9"/>
      <c r="JJ117" s="9">
        <v>0</v>
      </c>
      <c r="JK117" s="9"/>
      <c r="JL117" s="9">
        <v>0</v>
      </c>
      <c r="JM117" s="9"/>
      <c r="JN117" s="31">
        <f t="shared" si="181"/>
        <v>-60579.1</v>
      </c>
      <c r="JO117" s="9">
        <v>0</v>
      </c>
      <c r="JP117" s="9"/>
      <c r="JQ117" s="9">
        <f t="shared" si="188"/>
        <v>0</v>
      </c>
      <c r="JR117" s="9"/>
      <c r="JS117" s="9">
        <f t="shared" si="189"/>
        <v>0</v>
      </c>
      <c r="JT117" s="9"/>
      <c r="JU117" s="9">
        <f t="shared" si="190"/>
        <v>0</v>
      </c>
      <c r="JV117" s="9"/>
      <c r="JW117" s="31">
        <f t="shared" si="139"/>
        <v>0</v>
      </c>
      <c r="JX117" s="9"/>
      <c r="JY117" s="9">
        <f>F117+Z117+AW117+BR117+CM117+DH117+EE117+FA117+FW117+GT117+HQ117+IP117</f>
        <v>0</v>
      </c>
      <c r="JZ117" s="19"/>
      <c r="KA117" s="9">
        <f>H117+AB117+AY117+BT117+CO117+DJ117+EG117+FC117+FY117+GV117+HS117+IR117</f>
        <v>0</v>
      </c>
      <c r="KB117" s="8"/>
      <c r="KC117" s="9">
        <f>J117+AD117+BA117+BV117+CQ117+DL117+EI117+FE117+GA117+GX117+IT117+HU117</f>
        <v>-718222.37</v>
      </c>
      <c r="KD117" s="9"/>
      <c r="KE117" s="9">
        <f t="shared" si="192"/>
        <v>-27631.769999999997</v>
      </c>
      <c r="KF117" s="9"/>
      <c r="KG117" s="9">
        <f t="shared" si="193"/>
        <v>-20295.800000000003</v>
      </c>
      <c r="KH117" s="9"/>
      <c r="KI117" s="9">
        <f t="shared" si="194"/>
        <v>0</v>
      </c>
      <c r="KJ117" s="9"/>
      <c r="KK117" s="9">
        <f t="shared" si="195"/>
        <v>0</v>
      </c>
      <c r="KL117" s="9"/>
      <c r="KM117" s="9">
        <f t="shared" si="196"/>
        <v>0</v>
      </c>
      <c r="KN117" s="9"/>
      <c r="KO117" s="9">
        <f t="shared" si="197"/>
        <v>0</v>
      </c>
      <c r="KP117" s="9"/>
      <c r="KQ117" s="31">
        <f t="shared" si="182"/>
        <v>-766149.94000000006</v>
      </c>
      <c r="KR117" s="9"/>
      <c r="KS117" s="31">
        <v>-684291.09000000008</v>
      </c>
      <c r="KT117" s="23"/>
      <c r="KU117" s="23"/>
      <c r="KV117" s="14"/>
    </row>
    <row r="118" spans="1:308" x14ac:dyDescent="0.2">
      <c r="A118" s="74">
        <v>12</v>
      </c>
      <c r="B118" s="40" t="s">
        <v>219</v>
      </c>
      <c r="C118" s="11" t="s">
        <v>204</v>
      </c>
      <c r="E118" s="19"/>
      <c r="F118" s="9">
        <v>0</v>
      </c>
      <c r="G118" s="19"/>
      <c r="H118" s="9">
        <v>0</v>
      </c>
      <c r="I118" s="19"/>
      <c r="J118" s="9">
        <v>-11863.36</v>
      </c>
      <c r="K118" s="9"/>
      <c r="L118" s="9">
        <v>-1908.93</v>
      </c>
      <c r="M118" s="9"/>
      <c r="N118" s="9">
        <v>0</v>
      </c>
      <c r="O118" s="9"/>
      <c r="P118" s="9">
        <v>0</v>
      </c>
      <c r="Q118" s="9"/>
      <c r="R118" s="9">
        <v>0</v>
      </c>
      <c r="S118" s="9"/>
      <c r="T118" s="9">
        <v>0</v>
      </c>
      <c r="U118" s="9"/>
      <c r="V118" s="9">
        <v>0</v>
      </c>
      <c r="W118" s="9"/>
      <c r="X118" s="9">
        <v>0</v>
      </c>
      <c r="Y118" s="31">
        <f t="shared" si="171"/>
        <v>-13772.29</v>
      </c>
      <c r="Z118" s="9">
        <v>0</v>
      </c>
      <c r="AA118" s="19"/>
      <c r="AB118" s="9">
        <v>0</v>
      </c>
      <c r="AC118" s="19"/>
      <c r="AD118" s="9">
        <v>-21814.28</v>
      </c>
      <c r="AE118" s="9"/>
      <c r="AF118" s="9">
        <v>0</v>
      </c>
      <c r="AG118" s="9"/>
      <c r="AH118" s="9">
        <v>-4078.2400000000002</v>
      </c>
      <c r="AI118" s="9"/>
      <c r="AJ118" s="9">
        <v>0</v>
      </c>
      <c r="AK118" s="9"/>
      <c r="AL118" s="17">
        <f t="shared" si="183"/>
        <v>0</v>
      </c>
      <c r="AM118" s="9"/>
      <c r="AN118" s="17">
        <f t="shared" si="184"/>
        <v>0</v>
      </c>
      <c r="AO118" s="17"/>
      <c r="AP118" s="9">
        <v>0</v>
      </c>
      <c r="AQ118" s="17"/>
      <c r="AR118" s="9">
        <v>0</v>
      </c>
      <c r="AS118" s="17"/>
      <c r="AT118" s="9">
        <v>0</v>
      </c>
      <c r="AU118" s="9"/>
      <c r="AV118" s="31">
        <f t="shared" si="172"/>
        <v>-25892.52</v>
      </c>
      <c r="AW118" s="9">
        <v>0</v>
      </c>
      <c r="AX118" s="19"/>
      <c r="AY118" s="9">
        <v>0</v>
      </c>
      <c r="AZ118" s="9"/>
      <c r="BA118" s="9">
        <v>-19160.129999999997</v>
      </c>
      <c r="BB118" s="9"/>
      <c r="BC118" s="9">
        <v>-3831.3500000000004</v>
      </c>
      <c r="BD118" s="9"/>
      <c r="BE118" s="9">
        <v>0</v>
      </c>
      <c r="BF118" s="9"/>
      <c r="BG118" s="9">
        <v>0</v>
      </c>
      <c r="BH118" s="9"/>
      <c r="BI118" s="9">
        <v>0</v>
      </c>
      <c r="BJ118" s="9"/>
      <c r="BK118" s="9">
        <v>0</v>
      </c>
      <c r="BL118" s="9"/>
      <c r="BM118" s="9">
        <v>0</v>
      </c>
      <c r="BN118" s="9"/>
      <c r="BO118" s="9">
        <v>0</v>
      </c>
      <c r="BP118" s="19"/>
      <c r="BQ118" s="31">
        <f t="shared" si="173"/>
        <v>-22991.479999999996</v>
      </c>
      <c r="BR118" s="9">
        <v>0</v>
      </c>
      <c r="BS118" s="19"/>
      <c r="BT118" s="9">
        <v>0</v>
      </c>
      <c r="BU118" s="9"/>
      <c r="BV118" s="9">
        <v>-26258.57</v>
      </c>
      <c r="BW118" s="9"/>
      <c r="BX118" s="9">
        <v>-344.84</v>
      </c>
      <c r="BY118" s="9"/>
      <c r="BZ118" s="9">
        <v>259.45999999999998</v>
      </c>
      <c r="CA118" s="9"/>
      <c r="CB118" s="17">
        <f t="shared" si="185"/>
        <v>0</v>
      </c>
      <c r="CC118" s="9"/>
      <c r="CD118" s="9">
        <v>0</v>
      </c>
      <c r="CE118" s="17"/>
      <c r="CF118" s="9">
        <v>0</v>
      </c>
      <c r="CG118" s="9"/>
      <c r="CH118" s="17">
        <f t="shared" si="186"/>
        <v>0</v>
      </c>
      <c r="CI118" s="17"/>
      <c r="CJ118" s="17">
        <f t="shared" si="187"/>
        <v>0</v>
      </c>
      <c r="CK118" s="19"/>
      <c r="CL118" s="31">
        <f t="shared" si="174"/>
        <v>-26343.95</v>
      </c>
      <c r="CM118" s="9">
        <v>0</v>
      </c>
      <c r="CN118" s="19"/>
      <c r="CO118" s="9">
        <v>0</v>
      </c>
      <c r="CP118" s="9"/>
      <c r="CQ118" s="9">
        <v>-31769.3</v>
      </c>
      <c r="CR118" s="9"/>
      <c r="CS118" s="9">
        <v>0</v>
      </c>
      <c r="CT118" s="9"/>
      <c r="CU118" s="9">
        <v>-709.36</v>
      </c>
      <c r="CV118" s="9"/>
      <c r="CW118" s="9">
        <v>0</v>
      </c>
      <c r="CX118" s="9"/>
      <c r="CY118" s="9">
        <v>0</v>
      </c>
      <c r="CZ118" s="9"/>
      <c r="DA118" s="9">
        <v>0</v>
      </c>
      <c r="DB118" s="9"/>
      <c r="DC118" s="9">
        <v>0</v>
      </c>
      <c r="DD118" s="9"/>
      <c r="DE118" s="9">
        <v>0</v>
      </c>
      <c r="DF118" s="19"/>
      <c r="DG118" s="31">
        <f t="shared" si="175"/>
        <v>-32478.66</v>
      </c>
      <c r="DH118" s="9">
        <v>0</v>
      </c>
      <c r="DI118" s="19"/>
      <c r="DJ118" s="9">
        <v>0</v>
      </c>
      <c r="DK118" s="9"/>
      <c r="DL118" s="9">
        <v>-18795.080000000002</v>
      </c>
      <c r="DM118" s="9"/>
      <c r="DN118" s="9">
        <v>0</v>
      </c>
      <c r="DO118" s="9"/>
      <c r="DP118" s="9">
        <v>-971.26</v>
      </c>
      <c r="DQ118" s="9"/>
      <c r="DR118" s="9">
        <v>0</v>
      </c>
      <c r="DS118" s="9"/>
      <c r="DT118" s="9">
        <v>0</v>
      </c>
      <c r="DU118" s="9"/>
      <c r="DV118" s="9">
        <v>0</v>
      </c>
      <c r="DW118" s="9"/>
      <c r="DX118" s="9">
        <v>0</v>
      </c>
      <c r="DY118" s="19"/>
      <c r="DZ118" s="9">
        <v>0</v>
      </c>
      <c r="EA118" s="9"/>
      <c r="EB118" s="9">
        <v>0</v>
      </c>
      <c r="EC118" s="9"/>
      <c r="ED118" s="31">
        <f>SUM(DH118:EB118)</f>
        <v>-19766.34</v>
      </c>
      <c r="EE118" s="9">
        <v>0</v>
      </c>
      <c r="EF118" s="19"/>
      <c r="EG118" s="9">
        <v>0</v>
      </c>
      <c r="EH118" s="9"/>
      <c r="EI118" s="9">
        <v>-20194.14</v>
      </c>
      <c r="EJ118" s="9"/>
      <c r="EK118" s="9">
        <v>0</v>
      </c>
      <c r="EL118" s="9"/>
      <c r="EM118" s="9">
        <v>-981.86000000000013</v>
      </c>
      <c r="EN118" s="9"/>
      <c r="EO118" s="9">
        <v>0</v>
      </c>
      <c r="EP118" s="9"/>
      <c r="EQ118" s="9">
        <v>0</v>
      </c>
      <c r="ER118" s="9"/>
      <c r="ES118" s="9">
        <v>0</v>
      </c>
      <c r="ET118" s="9"/>
      <c r="EU118" s="9">
        <v>0</v>
      </c>
      <c r="EV118" s="9"/>
      <c r="EW118" s="9">
        <v>0</v>
      </c>
      <c r="EX118" s="9"/>
      <c r="EY118" s="9">
        <v>0</v>
      </c>
      <c r="EZ118" s="31">
        <f t="shared" si="176"/>
        <v>-21176</v>
      </c>
      <c r="FA118" s="9">
        <v>0</v>
      </c>
      <c r="FB118" s="19"/>
      <c r="FC118" s="9">
        <v>0</v>
      </c>
      <c r="FD118" s="19"/>
      <c r="FE118" s="9">
        <v>-25683.72</v>
      </c>
      <c r="FF118" s="9"/>
      <c r="FG118" s="9">
        <v>0</v>
      </c>
      <c r="FH118" s="9"/>
      <c r="FI118" s="9">
        <v>-341.66</v>
      </c>
      <c r="FJ118" s="9"/>
      <c r="FK118" s="9">
        <v>0</v>
      </c>
      <c r="FL118" s="9"/>
      <c r="FM118" s="9">
        <v>0</v>
      </c>
      <c r="FN118" s="9"/>
      <c r="FO118" s="9">
        <v>0</v>
      </c>
      <c r="FP118" s="9"/>
      <c r="FQ118" s="9">
        <v>0</v>
      </c>
      <c r="FR118" s="9"/>
      <c r="FS118" s="9">
        <v>0</v>
      </c>
      <c r="FT118" s="9"/>
      <c r="FU118" s="9">
        <v>0</v>
      </c>
      <c r="FV118" s="31">
        <f t="shared" si="177"/>
        <v>-26025.38</v>
      </c>
      <c r="FW118" s="9">
        <v>0</v>
      </c>
      <c r="FX118" s="19"/>
      <c r="FY118" s="9">
        <v>0</v>
      </c>
      <c r="FZ118" s="9"/>
      <c r="GA118" s="9">
        <v>-26363.55</v>
      </c>
      <c r="GB118" s="9"/>
      <c r="GC118" s="9">
        <v>0</v>
      </c>
      <c r="GD118" s="9"/>
      <c r="GE118" s="9">
        <v>-619.42000000000007</v>
      </c>
      <c r="GF118" s="9"/>
      <c r="GG118" s="9">
        <v>0</v>
      </c>
      <c r="GH118" s="9"/>
      <c r="GI118" s="9">
        <v>0</v>
      </c>
      <c r="GJ118" s="9"/>
      <c r="GK118" s="9">
        <v>0</v>
      </c>
      <c r="GL118" s="9"/>
      <c r="GM118" s="9">
        <v>0</v>
      </c>
      <c r="GN118" s="9"/>
      <c r="GO118" s="9">
        <v>0</v>
      </c>
      <c r="GP118" s="9"/>
      <c r="GQ118" s="9">
        <v>0</v>
      </c>
      <c r="GR118" s="19"/>
      <c r="GS118" s="31">
        <f t="shared" si="178"/>
        <v>-26982.97</v>
      </c>
      <c r="GT118" s="9">
        <v>0</v>
      </c>
      <c r="GU118" s="19"/>
      <c r="GV118" s="9">
        <v>0</v>
      </c>
      <c r="GW118" s="19"/>
      <c r="GX118" s="9">
        <v>-24942.54</v>
      </c>
      <c r="GY118" s="9"/>
      <c r="GZ118" s="9">
        <v>0</v>
      </c>
      <c r="HA118" s="9"/>
      <c r="HB118" s="9">
        <v>-341.66</v>
      </c>
      <c r="HC118" s="9"/>
      <c r="HD118" s="9">
        <v>0</v>
      </c>
      <c r="HE118" s="9"/>
      <c r="HF118" s="9">
        <v>0</v>
      </c>
      <c r="HG118" s="9"/>
      <c r="HH118" s="9">
        <v>0</v>
      </c>
      <c r="HI118" s="9"/>
      <c r="HJ118" s="9">
        <v>0</v>
      </c>
      <c r="HK118" s="9"/>
      <c r="HL118" s="9">
        <v>0</v>
      </c>
      <c r="HM118" s="9"/>
      <c r="HN118" s="9">
        <v>0</v>
      </c>
      <c r="HO118" s="19"/>
      <c r="HP118" s="31">
        <f t="shared" si="179"/>
        <v>-25284.2</v>
      </c>
      <c r="HQ118" s="9">
        <v>0</v>
      </c>
      <c r="HR118" s="19"/>
      <c r="HS118" s="9">
        <v>0</v>
      </c>
      <c r="HT118" s="19"/>
      <c r="HU118" s="9">
        <v>-2288.84</v>
      </c>
      <c r="HV118" s="9"/>
      <c r="HW118" s="9">
        <v>0</v>
      </c>
      <c r="HX118" s="9"/>
      <c r="HY118" s="9">
        <v>0</v>
      </c>
      <c r="HZ118" s="9"/>
      <c r="IA118" s="9">
        <v>-14.310000000000002</v>
      </c>
      <c r="IB118" s="17"/>
      <c r="IC118" s="9">
        <v>0</v>
      </c>
      <c r="ID118" s="9"/>
      <c r="IE118" s="9">
        <v>0</v>
      </c>
      <c r="IF118" s="9"/>
      <c r="IG118" s="9">
        <v>0</v>
      </c>
      <c r="IH118" s="9"/>
      <c r="II118" s="9">
        <v>0</v>
      </c>
      <c r="IJ118" s="9"/>
      <c r="IK118" s="9">
        <v>0</v>
      </c>
      <c r="IL118" s="9"/>
      <c r="IM118" s="9">
        <v>0</v>
      </c>
      <c r="IN118" s="9"/>
      <c r="IO118" s="31">
        <f t="shared" si="180"/>
        <v>-2303.15</v>
      </c>
      <c r="IP118" s="9">
        <v>0</v>
      </c>
      <c r="IQ118" s="19"/>
      <c r="IR118" s="9">
        <v>0</v>
      </c>
      <c r="IS118" s="19"/>
      <c r="IT118" s="9">
        <v>-23401.7</v>
      </c>
      <c r="IU118" s="9"/>
      <c r="IV118" s="9">
        <v>0</v>
      </c>
      <c r="IW118" s="9"/>
      <c r="IX118" s="9">
        <v>0</v>
      </c>
      <c r="IY118" s="9"/>
      <c r="IZ118" s="9">
        <v>-341.66</v>
      </c>
      <c r="JA118" s="9"/>
      <c r="JB118" s="9">
        <v>0</v>
      </c>
      <c r="JC118" s="9"/>
      <c r="JD118" s="9">
        <v>0</v>
      </c>
      <c r="JE118" s="9"/>
      <c r="JF118" s="9">
        <v>0</v>
      </c>
      <c r="JG118" s="9"/>
      <c r="JH118" s="9">
        <v>0</v>
      </c>
      <c r="JI118" s="9"/>
      <c r="JJ118" s="9">
        <v>0</v>
      </c>
      <c r="JK118" s="9"/>
      <c r="JL118" s="9">
        <v>0</v>
      </c>
      <c r="JM118" s="9"/>
      <c r="JN118" s="31">
        <f t="shared" si="181"/>
        <v>-23743.360000000001</v>
      </c>
      <c r="JO118" s="9">
        <v>0</v>
      </c>
      <c r="JP118" s="9"/>
      <c r="JQ118" s="9">
        <f t="shared" si="188"/>
        <v>0</v>
      </c>
      <c r="JR118" s="9"/>
      <c r="JS118" s="9">
        <f t="shared" si="189"/>
        <v>0</v>
      </c>
      <c r="JT118" s="9"/>
      <c r="JU118" s="9">
        <f t="shared" si="190"/>
        <v>0</v>
      </c>
      <c r="JV118" s="9"/>
      <c r="JW118" s="31">
        <f t="shared" si="139"/>
        <v>0</v>
      </c>
      <c r="JX118" s="9"/>
      <c r="JY118" s="9">
        <f>F118+Z118+AW118+BR118+CM118+DH118+EE118+FA118+FW118+GT118+HQ118+IP118</f>
        <v>0</v>
      </c>
      <c r="JZ118" s="19"/>
      <c r="KA118" s="9">
        <f>H118+AB118+AY118+BT118+CO118+DJ118+EG118+FC118+FY118+GV118+HS118+IR118</f>
        <v>0</v>
      </c>
      <c r="KB118" s="8"/>
      <c r="KC118" s="9">
        <f>J118+AD118+BA118+BV118+CQ118+DL118+EI118+FE118+GA118+GX118+IT118+HU118</f>
        <v>-252535.21</v>
      </c>
      <c r="KD118" s="9"/>
      <c r="KE118" s="9">
        <f t="shared" si="192"/>
        <v>-10163.36</v>
      </c>
      <c r="KF118" s="9"/>
      <c r="KG118" s="9">
        <f t="shared" si="193"/>
        <v>-4061.73</v>
      </c>
      <c r="KH118" s="9"/>
      <c r="KI118" s="9">
        <f t="shared" si="194"/>
        <v>0</v>
      </c>
      <c r="KJ118" s="9"/>
      <c r="KK118" s="9">
        <f t="shared" si="195"/>
        <v>0</v>
      </c>
      <c r="KL118" s="9"/>
      <c r="KM118" s="9">
        <f t="shared" si="196"/>
        <v>0</v>
      </c>
      <c r="KN118" s="9"/>
      <c r="KO118" s="9">
        <f t="shared" si="197"/>
        <v>0</v>
      </c>
      <c r="KP118" s="9"/>
      <c r="KQ118" s="31">
        <f t="shared" si="182"/>
        <v>-266760.3</v>
      </c>
      <c r="KR118" s="9"/>
      <c r="KS118" s="31">
        <v>-351889.52999999991</v>
      </c>
      <c r="KT118" s="23"/>
      <c r="KU118" s="23"/>
      <c r="KV118" s="14"/>
    </row>
    <row r="119" spans="1:308" x14ac:dyDescent="0.2">
      <c r="A119" s="74">
        <v>12</v>
      </c>
      <c r="B119" s="40" t="s">
        <v>220</v>
      </c>
      <c r="C119" s="11" t="s">
        <v>206</v>
      </c>
      <c r="E119" s="19"/>
      <c r="F119" s="9">
        <v>0</v>
      </c>
      <c r="G119" s="19"/>
      <c r="H119" s="9">
        <v>0</v>
      </c>
      <c r="I119" s="19"/>
      <c r="J119" s="9">
        <v>3533.1</v>
      </c>
      <c r="K119" s="9"/>
      <c r="L119" s="9">
        <v>-523.12</v>
      </c>
      <c r="M119" s="9"/>
      <c r="N119" s="9">
        <v>0</v>
      </c>
      <c r="O119" s="9"/>
      <c r="P119" s="9">
        <v>0</v>
      </c>
      <c r="Q119" s="9"/>
      <c r="R119" s="9">
        <v>0</v>
      </c>
      <c r="S119" s="9"/>
      <c r="T119" s="9">
        <v>0</v>
      </c>
      <c r="U119" s="9"/>
      <c r="V119" s="9">
        <v>0</v>
      </c>
      <c r="W119" s="9"/>
      <c r="X119" s="9">
        <v>0</v>
      </c>
      <c r="Y119" s="31">
        <f t="shared" si="171"/>
        <v>3009.98</v>
      </c>
      <c r="Z119" s="9">
        <v>0</v>
      </c>
      <c r="AA119" s="19"/>
      <c r="AB119" s="9">
        <v>0</v>
      </c>
      <c r="AC119" s="19"/>
      <c r="AD119" s="9">
        <v>-19065.27</v>
      </c>
      <c r="AE119" s="9"/>
      <c r="AF119" s="9">
        <v>0</v>
      </c>
      <c r="AG119" s="9"/>
      <c r="AH119" s="9">
        <v>-516.44000000000005</v>
      </c>
      <c r="AI119" s="9"/>
      <c r="AJ119" s="9">
        <v>0</v>
      </c>
      <c r="AK119" s="9"/>
      <c r="AL119" s="17">
        <f t="shared" si="183"/>
        <v>0</v>
      </c>
      <c r="AM119" s="9"/>
      <c r="AN119" s="17">
        <f t="shared" si="184"/>
        <v>0</v>
      </c>
      <c r="AO119" s="17"/>
      <c r="AP119" s="9">
        <v>0</v>
      </c>
      <c r="AQ119" s="17"/>
      <c r="AR119" s="9">
        <v>0</v>
      </c>
      <c r="AS119" s="17"/>
      <c r="AT119" s="9">
        <v>0</v>
      </c>
      <c r="AU119" s="9"/>
      <c r="AV119" s="31">
        <f t="shared" si="172"/>
        <v>-19581.71</v>
      </c>
      <c r="AW119" s="9">
        <v>0</v>
      </c>
      <c r="AX119" s="19"/>
      <c r="AY119" s="9">
        <v>0</v>
      </c>
      <c r="AZ119" s="9"/>
      <c r="BA119" s="9">
        <v>-18443.580000000002</v>
      </c>
      <c r="BB119" s="9"/>
      <c r="BC119" s="9">
        <v>-516.44000000000005</v>
      </c>
      <c r="BD119" s="9"/>
      <c r="BE119" s="9">
        <v>0</v>
      </c>
      <c r="BF119" s="9"/>
      <c r="BG119" s="9">
        <v>0</v>
      </c>
      <c r="BH119" s="9"/>
      <c r="BI119" s="9">
        <v>0</v>
      </c>
      <c r="BJ119" s="9"/>
      <c r="BK119" s="9">
        <v>0</v>
      </c>
      <c r="BL119" s="9"/>
      <c r="BM119" s="9">
        <v>0</v>
      </c>
      <c r="BN119" s="9"/>
      <c r="BO119" s="9">
        <v>0</v>
      </c>
      <c r="BP119" s="19"/>
      <c r="BQ119" s="31">
        <f t="shared" si="173"/>
        <v>-18960.02</v>
      </c>
      <c r="BR119" s="9">
        <v>0</v>
      </c>
      <c r="BS119" s="19"/>
      <c r="BT119" s="9">
        <v>0</v>
      </c>
      <c r="BU119" s="9"/>
      <c r="BV119" s="9">
        <v>-30182.51</v>
      </c>
      <c r="BW119" s="9"/>
      <c r="BX119" s="9">
        <v>8353.15</v>
      </c>
      <c r="BY119" s="9"/>
      <c r="BZ119" s="9">
        <v>-9422.5400000000009</v>
      </c>
      <c r="CA119" s="9"/>
      <c r="CB119" s="17">
        <f t="shared" si="185"/>
        <v>0</v>
      </c>
      <c r="CC119" s="9"/>
      <c r="CD119" s="9">
        <v>0</v>
      </c>
      <c r="CE119" s="17"/>
      <c r="CF119" s="9">
        <v>0</v>
      </c>
      <c r="CG119" s="9"/>
      <c r="CH119" s="17">
        <f t="shared" si="186"/>
        <v>0</v>
      </c>
      <c r="CI119" s="17"/>
      <c r="CJ119" s="17">
        <f t="shared" si="187"/>
        <v>0</v>
      </c>
      <c r="CK119" s="19"/>
      <c r="CL119" s="31">
        <f t="shared" si="174"/>
        <v>-31251.9</v>
      </c>
      <c r="CM119" s="9">
        <v>0</v>
      </c>
      <c r="CN119" s="19"/>
      <c r="CO119" s="9">
        <v>0</v>
      </c>
      <c r="CP119" s="9"/>
      <c r="CQ119" s="9">
        <v>-18837.86</v>
      </c>
      <c r="CR119" s="9"/>
      <c r="CS119" s="9">
        <v>0</v>
      </c>
      <c r="CT119" s="9"/>
      <c r="CU119" s="9">
        <v>3199.76</v>
      </c>
      <c r="CV119" s="9"/>
      <c r="CW119" s="9">
        <v>0</v>
      </c>
      <c r="CX119" s="9"/>
      <c r="CY119" s="9">
        <v>0</v>
      </c>
      <c r="CZ119" s="9"/>
      <c r="DA119" s="9">
        <v>0</v>
      </c>
      <c r="DB119" s="9"/>
      <c r="DC119" s="9">
        <v>0</v>
      </c>
      <c r="DD119" s="9"/>
      <c r="DE119" s="9">
        <v>0</v>
      </c>
      <c r="DF119" s="19"/>
      <c r="DG119" s="31">
        <f t="shared" si="175"/>
        <v>-15638.1</v>
      </c>
      <c r="DH119" s="9">
        <v>0</v>
      </c>
      <c r="DI119" s="19"/>
      <c r="DJ119" s="9">
        <v>0</v>
      </c>
      <c r="DK119" s="9"/>
      <c r="DL119" s="9">
        <v>-17211.849999999999</v>
      </c>
      <c r="DM119" s="9"/>
      <c r="DN119" s="9">
        <v>0</v>
      </c>
      <c r="DO119" s="9"/>
      <c r="DP119" s="9">
        <v>-4298.33</v>
      </c>
      <c r="DQ119" s="9"/>
      <c r="DR119" s="9">
        <v>0</v>
      </c>
      <c r="DS119" s="9"/>
      <c r="DT119" s="9">
        <v>0</v>
      </c>
      <c r="DU119" s="9"/>
      <c r="DV119" s="9">
        <v>0</v>
      </c>
      <c r="DW119" s="9"/>
      <c r="DX119" s="9">
        <v>0</v>
      </c>
      <c r="DY119" s="19"/>
      <c r="DZ119" s="9">
        <v>0</v>
      </c>
      <c r="EA119" s="9"/>
      <c r="EB119" s="9">
        <v>0</v>
      </c>
      <c r="EC119" s="9"/>
      <c r="ED119" s="31">
        <f>SUM(DH119:EB119)</f>
        <v>-21510.18</v>
      </c>
      <c r="EE119" s="9">
        <v>0</v>
      </c>
      <c r="EF119" s="19"/>
      <c r="EG119" s="9">
        <v>0</v>
      </c>
      <c r="EH119" s="9"/>
      <c r="EI119" s="9">
        <v>-17564.47</v>
      </c>
      <c r="EJ119" s="9"/>
      <c r="EK119" s="9">
        <v>0</v>
      </c>
      <c r="EL119" s="9"/>
      <c r="EM119" s="9">
        <v>-548.66</v>
      </c>
      <c r="EN119" s="9"/>
      <c r="EO119" s="9">
        <v>0</v>
      </c>
      <c r="EP119" s="9"/>
      <c r="EQ119" s="9">
        <v>0</v>
      </c>
      <c r="ER119" s="9"/>
      <c r="ES119" s="9">
        <v>0</v>
      </c>
      <c r="ET119" s="9"/>
      <c r="EU119" s="9">
        <v>0</v>
      </c>
      <c r="EV119" s="9"/>
      <c r="EW119" s="9">
        <v>0</v>
      </c>
      <c r="EX119" s="9"/>
      <c r="EY119" s="9">
        <v>0</v>
      </c>
      <c r="EZ119" s="31">
        <f t="shared" si="176"/>
        <v>-18113.13</v>
      </c>
      <c r="FA119" s="9">
        <v>0</v>
      </c>
      <c r="FB119" s="19"/>
      <c r="FC119" s="9">
        <v>0</v>
      </c>
      <c r="FD119" s="19"/>
      <c r="FE119" s="9">
        <v>-17845.09</v>
      </c>
      <c r="FF119" s="9"/>
      <c r="FG119" s="9">
        <v>0</v>
      </c>
      <c r="FH119" s="9"/>
      <c r="FI119" s="9">
        <v>-548.66999999999996</v>
      </c>
      <c r="FJ119" s="9"/>
      <c r="FK119" s="9">
        <v>0</v>
      </c>
      <c r="FL119" s="9"/>
      <c r="FM119" s="9">
        <v>0</v>
      </c>
      <c r="FN119" s="9"/>
      <c r="FO119" s="9">
        <v>0</v>
      </c>
      <c r="FP119" s="9"/>
      <c r="FQ119" s="9">
        <v>0</v>
      </c>
      <c r="FR119" s="9"/>
      <c r="FS119" s="9">
        <v>0</v>
      </c>
      <c r="FT119" s="9"/>
      <c r="FU119" s="9">
        <v>0</v>
      </c>
      <c r="FV119" s="31">
        <f t="shared" si="177"/>
        <v>-18393.759999999998</v>
      </c>
      <c r="FW119" s="9">
        <v>0</v>
      </c>
      <c r="FX119" s="19"/>
      <c r="FY119" s="9">
        <v>0</v>
      </c>
      <c r="FZ119" s="9"/>
      <c r="GA119" s="9">
        <v>-18732.77</v>
      </c>
      <c r="GB119" s="9"/>
      <c r="GC119" s="9">
        <v>0</v>
      </c>
      <c r="GD119" s="9"/>
      <c r="GE119" s="9">
        <v>-549.37</v>
      </c>
      <c r="GF119" s="9"/>
      <c r="GG119" s="9">
        <v>0</v>
      </c>
      <c r="GH119" s="9"/>
      <c r="GI119" s="9">
        <v>0</v>
      </c>
      <c r="GJ119" s="9"/>
      <c r="GK119" s="9">
        <v>0</v>
      </c>
      <c r="GL119" s="9"/>
      <c r="GM119" s="9">
        <v>0</v>
      </c>
      <c r="GN119" s="9"/>
      <c r="GO119" s="9">
        <v>0</v>
      </c>
      <c r="GP119" s="9"/>
      <c r="GQ119" s="9">
        <v>0</v>
      </c>
      <c r="GR119" s="19"/>
      <c r="GS119" s="31">
        <f t="shared" si="178"/>
        <v>-19282.14</v>
      </c>
      <c r="GT119" s="9">
        <v>0</v>
      </c>
      <c r="GU119" s="19"/>
      <c r="GV119" s="9">
        <v>0</v>
      </c>
      <c r="GW119" s="19"/>
      <c r="GX119" s="9">
        <v>-18394.43</v>
      </c>
      <c r="GY119" s="9"/>
      <c r="GZ119" s="9">
        <v>0</v>
      </c>
      <c r="HA119" s="9"/>
      <c r="HB119" s="9">
        <v>-598.38</v>
      </c>
      <c r="HC119" s="9"/>
      <c r="HD119" s="9">
        <v>0</v>
      </c>
      <c r="HE119" s="9"/>
      <c r="HF119" s="9">
        <v>0</v>
      </c>
      <c r="HG119" s="9"/>
      <c r="HH119" s="9">
        <v>0</v>
      </c>
      <c r="HI119" s="9"/>
      <c r="HJ119" s="9">
        <v>0</v>
      </c>
      <c r="HK119" s="9"/>
      <c r="HL119" s="9">
        <v>0</v>
      </c>
      <c r="HM119" s="9"/>
      <c r="HN119" s="9">
        <v>0</v>
      </c>
      <c r="HO119" s="19"/>
      <c r="HP119" s="31">
        <f t="shared" si="179"/>
        <v>-18992.810000000001</v>
      </c>
      <c r="HQ119" s="9">
        <v>0</v>
      </c>
      <c r="HR119" s="19"/>
      <c r="HS119" s="9">
        <v>0</v>
      </c>
      <c r="HT119" s="19"/>
      <c r="HU119" s="9">
        <v>-17058.37</v>
      </c>
      <c r="HV119" s="9"/>
      <c r="HW119" s="9">
        <v>0</v>
      </c>
      <c r="HX119" s="9"/>
      <c r="HY119" s="9">
        <v>0</v>
      </c>
      <c r="HZ119" s="9"/>
      <c r="IA119" s="9">
        <v>-548.66999999999996</v>
      </c>
      <c r="IB119" s="17"/>
      <c r="IC119" s="9">
        <v>0</v>
      </c>
      <c r="ID119" s="9"/>
      <c r="IE119" s="9">
        <v>0</v>
      </c>
      <c r="IF119" s="9"/>
      <c r="IG119" s="9">
        <v>0</v>
      </c>
      <c r="IH119" s="9"/>
      <c r="II119" s="9">
        <v>0</v>
      </c>
      <c r="IJ119" s="9"/>
      <c r="IK119" s="9">
        <v>0</v>
      </c>
      <c r="IL119" s="9"/>
      <c r="IM119" s="9">
        <v>0</v>
      </c>
      <c r="IN119" s="9"/>
      <c r="IO119" s="31">
        <f t="shared" si="180"/>
        <v>-17607.039999999997</v>
      </c>
      <c r="IP119" s="9">
        <v>0</v>
      </c>
      <c r="IQ119" s="19"/>
      <c r="IR119" s="9">
        <v>0</v>
      </c>
      <c r="IS119" s="19"/>
      <c r="IT119" s="9">
        <v>-11471.99</v>
      </c>
      <c r="IU119" s="9"/>
      <c r="IV119" s="9">
        <v>0</v>
      </c>
      <c r="IW119" s="9"/>
      <c r="IX119" s="9">
        <v>0</v>
      </c>
      <c r="IY119" s="9"/>
      <c r="IZ119" s="9">
        <v>-548.66999999999996</v>
      </c>
      <c r="JA119" s="9"/>
      <c r="JB119" s="9">
        <v>0</v>
      </c>
      <c r="JC119" s="9"/>
      <c r="JD119" s="9">
        <v>0</v>
      </c>
      <c r="JE119" s="9"/>
      <c r="JF119" s="9">
        <v>0</v>
      </c>
      <c r="JG119" s="9"/>
      <c r="JH119" s="9">
        <v>0</v>
      </c>
      <c r="JI119" s="9"/>
      <c r="JJ119" s="9">
        <v>0</v>
      </c>
      <c r="JK119" s="9"/>
      <c r="JL119" s="9">
        <v>0</v>
      </c>
      <c r="JM119" s="9"/>
      <c r="JN119" s="31">
        <f t="shared" si="181"/>
        <v>-12020.66</v>
      </c>
      <c r="JO119" s="9">
        <v>0</v>
      </c>
      <c r="JP119" s="9"/>
      <c r="JQ119" s="9">
        <f t="shared" si="188"/>
        <v>0</v>
      </c>
      <c r="JR119" s="9"/>
      <c r="JS119" s="9">
        <f t="shared" si="189"/>
        <v>0</v>
      </c>
      <c r="JT119" s="9"/>
      <c r="JU119" s="9">
        <f t="shared" si="190"/>
        <v>0</v>
      </c>
      <c r="JV119" s="9"/>
      <c r="JW119" s="31">
        <f t="shared" si="139"/>
        <v>0</v>
      </c>
      <c r="JX119" s="9"/>
      <c r="JY119" s="9">
        <f>F119+Z119+AW119+BR119+CM119+DH119+EE119+FA119+FW119+GT119+HQ119+IP119</f>
        <v>0</v>
      </c>
      <c r="JZ119" s="19"/>
      <c r="KA119" s="9">
        <f>H119+AB119+AY119+BT119+CO119+DJ119+EG119+FC119+FY119+GV119+HS119+IR119</f>
        <v>0</v>
      </c>
      <c r="KB119" s="8"/>
      <c r="KC119" s="9">
        <f>J119+AD119+BA119+BV119+CQ119+DL119+EI119+FE119+GA119+GX119+IT119+HU119</f>
        <v>-201275.08999999997</v>
      </c>
      <c r="KD119" s="9"/>
      <c r="KE119" s="9">
        <f t="shared" si="192"/>
        <v>6797.15</v>
      </c>
      <c r="KF119" s="9"/>
      <c r="KG119" s="9">
        <f t="shared" si="193"/>
        <v>-13863.53</v>
      </c>
      <c r="KH119" s="9"/>
      <c r="KI119" s="9">
        <f t="shared" si="194"/>
        <v>0</v>
      </c>
      <c r="KJ119" s="9"/>
      <c r="KK119" s="9">
        <f t="shared" si="195"/>
        <v>0</v>
      </c>
      <c r="KL119" s="9"/>
      <c r="KM119" s="9">
        <f t="shared" si="196"/>
        <v>0</v>
      </c>
      <c r="KN119" s="9"/>
      <c r="KO119" s="9">
        <f t="shared" si="197"/>
        <v>0</v>
      </c>
      <c r="KP119" s="9"/>
      <c r="KQ119" s="31">
        <f t="shared" si="182"/>
        <v>-208341.46999999997</v>
      </c>
      <c r="KR119" s="9"/>
      <c r="KS119" s="31">
        <v>-224596.40000000002</v>
      </c>
      <c r="KT119" s="23"/>
      <c r="KU119" s="23"/>
      <c r="KV119" s="14"/>
    </row>
    <row r="120" spans="1:308" x14ac:dyDescent="0.2">
      <c r="A120" s="74">
        <v>12</v>
      </c>
      <c r="B120" s="40" t="s">
        <v>221</v>
      </c>
      <c r="C120" s="11" t="s">
        <v>208</v>
      </c>
      <c r="E120" s="19"/>
      <c r="F120" s="9">
        <v>0</v>
      </c>
      <c r="G120" s="19"/>
      <c r="H120" s="9">
        <v>0</v>
      </c>
      <c r="I120" s="19"/>
      <c r="J120" s="9">
        <v>-12693.12</v>
      </c>
      <c r="K120" s="9"/>
      <c r="L120" s="9">
        <v>-392.33</v>
      </c>
      <c r="M120" s="9"/>
      <c r="N120" s="9">
        <v>0</v>
      </c>
      <c r="O120" s="9"/>
      <c r="P120" s="9">
        <v>0</v>
      </c>
      <c r="Q120" s="9"/>
      <c r="R120" s="9">
        <v>0</v>
      </c>
      <c r="S120" s="9"/>
      <c r="T120" s="9">
        <v>0</v>
      </c>
      <c r="U120" s="9"/>
      <c r="V120" s="9">
        <v>0</v>
      </c>
      <c r="W120" s="9"/>
      <c r="X120" s="9">
        <v>0</v>
      </c>
      <c r="Y120" s="31">
        <f t="shared" si="171"/>
        <v>-13085.45</v>
      </c>
      <c r="Z120" s="9">
        <v>0</v>
      </c>
      <c r="AA120" s="19"/>
      <c r="AB120" s="9">
        <v>0</v>
      </c>
      <c r="AC120" s="19"/>
      <c r="AD120" s="9">
        <v>-12692.5</v>
      </c>
      <c r="AE120" s="9"/>
      <c r="AF120" s="9">
        <v>0</v>
      </c>
      <c r="AG120" s="9"/>
      <c r="AH120" s="9">
        <v>-387.34</v>
      </c>
      <c r="AI120" s="9"/>
      <c r="AJ120" s="9">
        <v>0</v>
      </c>
      <c r="AK120" s="9"/>
      <c r="AL120" s="17">
        <f t="shared" si="183"/>
        <v>0</v>
      </c>
      <c r="AM120" s="9"/>
      <c r="AN120" s="17">
        <f t="shared" si="184"/>
        <v>0</v>
      </c>
      <c r="AO120" s="17"/>
      <c r="AP120" s="9">
        <v>0</v>
      </c>
      <c r="AQ120" s="17"/>
      <c r="AR120" s="9">
        <v>0</v>
      </c>
      <c r="AS120" s="17"/>
      <c r="AT120" s="9">
        <v>0</v>
      </c>
      <c r="AU120" s="9"/>
      <c r="AV120" s="31">
        <f t="shared" si="172"/>
        <v>-13079.84</v>
      </c>
      <c r="AW120" s="9">
        <v>0</v>
      </c>
      <c r="AX120" s="19"/>
      <c r="AY120" s="9">
        <v>0</v>
      </c>
      <c r="AZ120" s="9"/>
      <c r="BA120" s="9">
        <v>-12653.84</v>
      </c>
      <c r="BB120" s="9"/>
      <c r="BC120" s="9">
        <v>-387.33</v>
      </c>
      <c r="BD120" s="9"/>
      <c r="BE120" s="9">
        <v>0</v>
      </c>
      <c r="BF120" s="9"/>
      <c r="BG120" s="9">
        <v>0</v>
      </c>
      <c r="BH120" s="9"/>
      <c r="BI120" s="9">
        <v>0</v>
      </c>
      <c r="BJ120" s="9"/>
      <c r="BK120" s="9">
        <v>0</v>
      </c>
      <c r="BL120" s="9"/>
      <c r="BM120" s="9">
        <v>0</v>
      </c>
      <c r="BN120" s="9"/>
      <c r="BO120" s="9">
        <v>0</v>
      </c>
      <c r="BP120" s="19"/>
      <c r="BQ120" s="31">
        <f t="shared" si="173"/>
        <v>-13041.17</v>
      </c>
      <c r="BR120" s="9">
        <v>0</v>
      </c>
      <c r="BS120" s="19"/>
      <c r="BT120" s="9">
        <v>0</v>
      </c>
      <c r="BU120" s="9"/>
      <c r="BV120" s="9">
        <v>-17036.96</v>
      </c>
      <c r="BW120" s="9"/>
      <c r="BX120" s="9">
        <v>1167</v>
      </c>
      <c r="BY120" s="9"/>
      <c r="BZ120" s="9">
        <v>-1651.32</v>
      </c>
      <c r="CA120" s="9"/>
      <c r="CB120" s="17">
        <f t="shared" si="185"/>
        <v>0</v>
      </c>
      <c r="CC120" s="9"/>
      <c r="CD120" s="9">
        <v>0</v>
      </c>
      <c r="CE120" s="17"/>
      <c r="CF120" s="9">
        <v>0</v>
      </c>
      <c r="CG120" s="9"/>
      <c r="CH120" s="17">
        <f t="shared" si="186"/>
        <v>0</v>
      </c>
      <c r="CI120" s="17"/>
      <c r="CJ120" s="17">
        <f t="shared" si="187"/>
        <v>0</v>
      </c>
      <c r="CK120" s="19"/>
      <c r="CL120" s="31">
        <f t="shared" si="174"/>
        <v>-17521.28</v>
      </c>
      <c r="CM120" s="9">
        <v>0</v>
      </c>
      <c r="CN120" s="19"/>
      <c r="CO120" s="9">
        <v>0</v>
      </c>
      <c r="CP120" s="9"/>
      <c r="CQ120" s="9">
        <v>-14077.31</v>
      </c>
      <c r="CR120" s="9"/>
      <c r="CS120" s="9">
        <v>0</v>
      </c>
      <c r="CT120" s="9"/>
      <c r="CU120" s="9">
        <v>-411.5</v>
      </c>
      <c r="CV120" s="9"/>
      <c r="CW120" s="9">
        <v>0</v>
      </c>
      <c r="CX120" s="9"/>
      <c r="CY120" s="9">
        <v>0</v>
      </c>
      <c r="CZ120" s="9"/>
      <c r="DA120" s="9">
        <v>0</v>
      </c>
      <c r="DB120" s="9"/>
      <c r="DC120" s="9">
        <v>0</v>
      </c>
      <c r="DD120" s="9"/>
      <c r="DE120" s="9">
        <v>0</v>
      </c>
      <c r="DF120" s="19"/>
      <c r="DG120" s="31">
        <f t="shared" si="175"/>
        <v>-14488.81</v>
      </c>
      <c r="DH120" s="9">
        <v>0</v>
      </c>
      <c r="DI120" s="19"/>
      <c r="DJ120" s="9">
        <v>0</v>
      </c>
      <c r="DK120" s="9"/>
      <c r="DL120" s="9">
        <v>-13107.91</v>
      </c>
      <c r="DM120" s="9"/>
      <c r="DN120" s="9">
        <v>0</v>
      </c>
      <c r="DO120" s="9"/>
      <c r="DP120" s="9">
        <v>-411.5</v>
      </c>
      <c r="DQ120" s="9"/>
      <c r="DR120" s="9">
        <v>0</v>
      </c>
      <c r="DS120" s="9"/>
      <c r="DT120" s="9">
        <v>0</v>
      </c>
      <c r="DU120" s="9"/>
      <c r="DV120" s="9">
        <v>0</v>
      </c>
      <c r="DW120" s="9"/>
      <c r="DX120" s="9">
        <v>0</v>
      </c>
      <c r="DY120" s="19"/>
      <c r="DZ120" s="9">
        <v>0</v>
      </c>
      <c r="EA120" s="9"/>
      <c r="EB120" s="9">
        <v>0</v>
      </c>
      <c r="EC120" s="9"/>
      <c r="ED120" s="31">
        <f>SUM(DH120:EB120)</f>
        <v>-13519.41</v>
      </c>
      <c r="EE120" s="9">
        <v>0</v>
      </c>
      <c r="EF120" s="19"/>
      <c r="EG120" s="9">
        <v>0</v>
      </c>
      <c r="EH120" s="9"/>
      <c r="EI120" s="9">
        <v>-13496.47</v>
      </c>
      <c r="EJ120" s="9"/>
      <c r="EK120" s="9">
        <v>0</v>
      </c>
      <c r="EL120" s="9"/>
      <c r="EM120" s="9">
        <v>-411.5</v>
      </c>
      <c r="EN120" s="9"/>
      <c r="EO120" s="9">
        <v>0</v>
      </c>
      <c r="EP120" s="9"/>
      <c r="EQ120" s="9">
        <v>0</v>
      </c>
      <c r="ER120" s="9"/>
      <c r="ES120" s="9">
        <v>0</v>
      </c>
      <c r="ET120" s="9"/>
      <c r="EU120" s="9">
        <v>0</v>
      </c>
      <c r="EV120" s="9"/>
      <c r="EW120" s="9">
        <v>0</v>
      </c>
      <c r="EX120" s="9"/>
      <c r="EY120" s="9">
        <v>0</v>
      </c>
      <c r="EZ120" s="31">
        <f t="shared" si="176"/>
        <v>-13907.97</v>
      </c>
      <c r="FA120" s="9">
        <v>0</v>
      </c>
      <c r="FB120" s="19"/>
      <c r="FC120" s="9">
        <v>0</v>
      </c>
      <c r="FD120" s="19"/>
      <c r="FE120" s="9">
        <v>-13729.51</v>
      </c>
      <c r="FF120" s="9"/>
      <c r="FG120" s="9">
        <v>0</v>
      </c>
      <c r="FH120" s="9"/>
      <c r="FI120" s="9">
        <v>-411.5</v>
      </c>
      <c r="FJ120" s="9"/>
      <c r="FK120" s="9">
        <v>0</v>
      </c>
      <c r="FL120" s="9"/>
      <c r="FM120" s="9">
        <v>0</v>
      </c>
      <c r="FN120" s="9"/>
      <c r="FO120" s="9">
        <v>0</v>
      </c>
      <c r="FP120" s="9"/>
      <c r="FQ120" s="9">
        <v>0</v>
      </c>
      <c r="FR120" s="9"/>
      <c r="FS120" s="9">
        <v>0</v>
      </c>
      <c r="FT120" s="9"/>
      <c r="FU120" s="9">
        <v>0</v>
      </c>
      <c r="FV120" s="31">
        <f t="shared" si="177"/>
        <v>-14141.01</v>
      </c>
      <c r="FW120" s="9">
        <v>0</v>
      </c>
      <c r="FX120" s="19"/>
      <c r="FY120" s="9">
        <v>0</v>
      </c>
      <c r="FZ120" s="9"/>
      <c r="GA120" s="9">
        <v>-13470.99</v>
      </c>
      <c r="GB120" s="9"/>
      <c r="GC120" s="9">
        <v>0</v>
      </c>
      <c r="GD120" s="9"/>
      <c r="GE120" s="9">
        <v>-412.03</v>
      </c>
      <c r="GF120" s="9"/>
      <c r="GG120" s="9">
        <v>0</v>
      </c>
      <c r="GH120" s="9"/>
      <c r="GI120" s="9">
        <v>0</v>
      </c>
      <c r="GJ120" s="9"/>
      <c r="GK120" s="9">
        <v>0</v>
      </c>
      <c r="GL120" s="9"/>
      <c r="GM120" s="9">
        <v>0</v>
      </c>
      <c r="GN120" s="9"/>
      <c r="GO120" s="9">
        <v>0</v>
      </c>
      <c r="GP120" s="9"/>
      <c r="GQ120" s="9">
        <v>0</v>
      </c>
      <c r="GR120" s="19"/>
      <c r="GS120" s="31">
        <f t="shared" si="178"/>
        <v>-13883.02</v>
      </c>
      <c r="GT120" s="9">
        <v>0</v>
      </c>
      <c r="GU120" s="19"/>
      <c r="GV120" s="9">
        <v>0</v>
      </c>
      <c r="GW120" s="19"/>
      <c r="GX120" s="9">
        <v>-14901.16</v>
      </c>
      <c r="GY120" s="9"/>
      <c r="GZ120" s="9">
        <v>0</v>
      </c>
      <c r="HA120" s="9"/>
      <c r="HB120" s="9">
        <v>-448.85</v>
      </c>
      <c r="HC120" s="9"/>
      <c r="HD120" s="9">
        <v>0</v>
      </c>
      <c r="HE120" s="9"/>
      <c r="HF120" s="9">
        <v>0</v>
      </c>
      <c r="HG120" s="9"/>
      <c r="HH120" s="9">
        <v>0</v>
      </c>
      <c r="HI120" s="9"/>
      <c r="HJ120" s="9">
        <v>0</v>
      </c>
      <c r="HK120" s="9"/>
      <c r="HL120" s="9">
        <v>0</v>
      </c>
      <c r="HM120" s="9"/>
      <c r="HN120" s="9">
        <v>0</v>
      </c>
      <c r="HO120" s="19"/>
      <c r="HP120" s="31">
        <f t="shared" si="179"/>
        <v>-15350.01</v>
      </c>
      <c r="HQ120" s="9">
        <v>0</v>
      </c>
      <c r="HR120" s="19"/>
      <c r="HS120" s="9">
        <v>0</v>
      </c>
      <c r="HT120" s="19"/>
      <c r="HU120" s="9">
        <v>-12994.76</v>
      </c>
      <c r="HV120" s="9"/>
      <c r="HW120" s="9">
        <v>0</v>
      </c>
      <c r="HX120" s="9"/>
      <c r="HY120" s="9">
        <v>0</v>
      </c>
      <c r="HZ120" s="9"/>
      <c r="IA120" s="9">
        <v>-411.5</v>
      </c>
      <c r="IB120" s="17"/>
      <c r="IC120" s="9">
        <v>0</v>
      </c>
      <c r="ID120" s="9"/>
      <c r="IE120" s="9">
        <v>0</v>
      </c>
      <c r="IF120" s="9"/>
      <c r="IG120" s="9">
        <v>0</v>
      </c>
      <c r="IH120" s="9"/>
      <c r="II120" s="9">
        <v>0</v>
      </c>
      <c r="IJ120" s="9"/>
      <c r="IK120" s="9">
        <v>0</v>
      </c>
      <c r="IL120" s="9"/>
      <c r="IM120" s="9">
        <v>0</v>
      </c>
      <c r="IN120" s="9"/>
      <c r="IO120" s="31">
        <f t="shared" si="180"/>
        <v>-13406.26</v>
      </c>
      <c r="IP120" s="9">
        <v>0</v>
      </c>
      <c r="IQ120" s="19"/>
      <c r="IR120" s="9">
        <v>0</v>
      </c>
      <c r="IS120" s="19"/>
      <c r="IT120" s="9">
        <v>-8385.2199999999993</v>
      </c>
      <c r="IU120" s="9"/>
      <c r="IV120" s="9">
        <v>0</v>
      </c>
      <c r="IW120" s="9"/>
      <c r="IX120" s="9">
        <v>0</v>
      </c>
      <c r="IY120" s="9"/>
      <c r="IZ120" s="9">
        <v>-368.3</v>
      </c>
      <c r="JA120" s="9"/>
      <c r="JB120" s="9">
        <v>0</v>
      </c>
      <c r="JC120" s="9"/>
      <c r="JD120" s="9">
        <v>0</v>
      </c>
      <c r="JE120" s="9"/>
      <c r="JF120" s="9">
        <v>0</v>
      </c>
      <c r="JG120" s="9"/>
      <c r="JH120" s="9">
        <v>0</v>
      </c>
      <c r="JI120" s="9"/>
      <c r="JJ120" s="9">
        <v>0</v>
      </c>
      <c r="JK120" s="9"/>
      <c r="JL120" s="9">
        <v>0</v>
      </c>
      <c r="JM120" s="9"/>
      <c r="JN120" s="31">
        <f t="shared" si="181"/>
        <v>-8753.5199999999986</v>
      </c>
      <c r="JO120" s="9">
        <v>0</v>
      </c>
      <c r="JP120" s="9"/>
      <c r="JQ120" s="9">
        <f t="shared" si="188"/>
        <v>0</v>
      </c>
      <c r="JR120" s="9"/>
      <c r="JS120" s="9">
        <f t="shared" si="189"/>
        <v>0</v>
      </c>
      <c r="JT120" s="9"/>
      <c r="JU120" s="9">
        <f t="shared" si="190"/>
        <v>0</v>
      </c>
      <c r="JV120" s="9"/>
      <c r="JW120" s="31">
        <f t="shared" si="139"/>
        <v>0</v>
      </c>
      <c r="JX120" s="9"/>
      <c r="JY120" s="9">
        <f>F120+Z120+AW120+BR120+CM120+DH120+EE120+FA120+FW120+GT120+HQ120+IP120</f>
        <v>0</v>
      </c>
      <c r="JZ120" s="19"/>
      <c r="KA120" s="9">
        <f>H120+AB120+AY120+BT120+CO120+DJ120+EG120+FC120+FY120+GV120+HS120+IR120</f>
        <v>0</v>
      </c>
      <c r="KB120" s="8"/>
      <c r="KC120" s="9">
        <f>J120+AD120+BA120+BV120+CQ120+DL120+EI120+FE120+GA120+GX120+IT120+HU120</f>
        <v>-159239.75000000003</v>
      </c>
      <c r="KD120" s="9"/>
      <c r="KE120" s="9">
        <f t="shared" si="192"/>
        <v>0</v>
      </c>
      <c r="KF120" s="9"/>
      <c r="KG120" s="9">
        <f t="shared" si="193"/>
        <v>-4938</v>
      </c>
      <c r="KH120" s="9"/>
      <c r="KI120" s="9">
        <f t="shared" si="194"/>
        <v>0</v>
      </c>
      <c r="KJ120" s="9"/>
      <c r="KK120" s="9">
        <f t="shared" si="195"/>
        <v>0</v>
      </c>
      <c r="KL120" s="9"/>
      <c r="KM120" s="9">
        <f t="shared" si="196"/>
        <v>0</v>
      </c>
      <c r="KN120" s="9"/>
      <c r="KO120" s="9">
        <f t="shared" si="197"/>
        <v>0</v>
      </c>
      <c r="KP120" s="9"/>
      <c r="KQ120" s="31">
        <f t="shared" si="182"/>
        <v>-164177.75000000003</v>
      </c>
      <c r="KR120" s="9"/>
      <c r="KS120" s="31">
        <v>-150494.01</v>
      </c>
      <c r="KT120" s="23"/>
      <c r="KU120" s="23"/>
      <c r="KV120" s="14"/>
    </row>
    <row r="121" spans="1:308" x14ac:dyDescent="0.2">
      <c r="A121" s="74"/>
      <c r="B121" s="12" t="s">
        <v>222</v>
      </c>
      <c r="C121" s="13" t="s">
        <v>223</v>
      </c>
      <c r="E121" s="19"/>
      <c r="F121" s="17">
        <f>ROUND(SUM(F122:F126),2)</f>
        <v>0</v>
      </c>
      <c r="G121" s="19"/>
      <c r="H121" s="17">
        <f>ROUND(SUM(H122:H126),2)</f>
        <v>0</v>
      </c>
      <c r="I121" s="19"/>
      <c r="J121" s="17">
        <f>ROUND(SUM(J122:J126),2)</f>
        <v>-690158.34</v>
      </c>
      <c r="K121" s="17"/>
      <c r="L121" s="17">
        <f>ROUND(SUM(L122:L126),2)</f>
        <v>-155630.31</v>
      </c>
      <c r="M121" s="17"/>
      <c r="N121" s="17">
        <f>ROUND(SUM(N122:N126),2)</f>
        <v>0</v>
      </c>
      <c r="O121" s="9"/>
      <c r="P121" s="17">
        <f>ROUND(SUM(P122:P126),2)</f>
        <v>0</v>
      </c>
      <c r="Q121" s="17"/>
      <c r="R121" s="17">
        <f>ROUND(SUM(R122:R126),2)</f>
        <v>0</v>
      </c>
      <c r="S121" s="17"/>
      <c r="T121" s="17">
        <f>ROUND(SUM(T122:T126),2)</f>
        <v>0</v>
      </c>
      <c r="U121" s="17"/>
      <c r="V121" s="17">
        <f>ROUND(SUM(V122:V126),2)</f>
        <v>0</v>
      </c>
      <c r="W121" s="17"/>
      <c r="X121" s="17">
        <f>ROUND(SUM(X122:X126),2)</f>
        <v>-3000.07</v>
      </c>
      <c r="Y121" s="72">
        <f t="shared" si="171"/>
        <v>-848788.71999999986</v>
      </c>
      <c r="Z121" s="17">
        <f>ROUND(SUM(Z122:Z126),2)</f>
        <v>0</v>
      </c>
      <c r="AA121" s="19"/>
      <c r="AB121" s="17">
        <f>ROUND(SUM(AB122:AB126),2)</f>
        <v>0</v>
      </c>
      <c r="AC121" s="19"/>
      <c r="AD121" s="17">
        <f>ROUND(SUM(AD122:AD126),2)</f>
        <v>-837798.41</v>
      </c>
      <c r="AE121" s="17"/>
      <c r="AF121" s="17">
        <f>ROUND(SUM(AF122:AF126),2)</f>
        <v>0</v>
      </c>
      <c r="AG121" s="17"/>
      <c r="AH121" s="17">
        <f>ROUND(SUM(AH122:AH126),2)</f>
        <v>-183845.76000000001</v>
      </c>
      <c r="AI121" s="17"/>
      <c r="AJ121" s="17">
        <f>ROUND(SUM(AJ122:AJ126),2)</f>
        <v>0</v>
      </c>
      <c r="AK121" s="17"/>
      <c r="AL121" s="17">
        <f t="shared" si="183"/>
        <v>0</v>
      </c>
      <c r="AM121" s="9"/>
      <c r="AN121" s="17">
        <f t="shared" si="184"/>
        <v>0</v>
      </c>
      <c r="AO121" s="17"/>
      <c r="AP121" s="17">
        <f>ROUND(SUM(AP122:AP126),2)</f>
        <v>0</v>
      </c>
      <c r="AQ121" s="17"/>
      <c r="AR121" s="17">
        <f>ROUND(SUM(AR122:AR126),2)</f>
        <v>0</v>
      </c>
      <c r="AS121" s="17"/>
      <c r="AT121" s="17">
        <f>ROUND(SUM(AT122:AT126),2)</f>
        <v>-6000.14</v>
      </c>
      <c r="AU121" s="9"/>
      <c r="AV121" s="72">
        <f t="shared" si="172"/>
        <v>-1027644.31</v>
      </c>
      <c r="AW121" s="17">
        <f>ROUND(SUM(AW122:AW126),2)</f>
        <v>0</v>
      </c>
      <c r="AX121" s="19"/>
      <c r="AY121" s="17">
        <f>ROUND(SUM(AY122:AY126),2)</f>
        <v>0</v>
      </c>
      <c r="AZ121" s="9"/>
      <c r="BA121" s="17">
        <f>ROUND(SUM(BA122:BA126),2)</f>
        <v>-843445.21</v>
      </c>
      <c r="BB121" s="17"/>
      <c r="BC121" s="17">
        <f>ROUND(SUM(BC122:BC126),2)</f>
        <v>-174574.05</v>
      </c>
      <c r="BD121" s="17"/>
      <c r="BE121" s="17">
        <f>ROUND(SUM(BE122:BE126),2)</f>
        <v>0</v>
      </c>
      <c r="BF121" s="17"/>
      <c r="BG121" s="17">
        <f>ROUND(SUM(BG122:BG126),2)</f>
        <v>0</v>
      </c>
      <c r="BH121" s="17"/>
      <c r="BI121" s="17">
        <f>ROUND(SUM(BI122:BI126),2)</f>
        <v>-2310</v>
      </c>
      <c r="BJ121" s="17"/>
      <c r="BK121" s="17">
        <f>ROUND(SUM(BK122:BK126),2)</f>
        <v>-21600</v>
      </c>
      <c r="BL121" s="17"/>
      <c r="BM121" s="17">
        <f>ROUND(SUM(BM122:BM126),2)</f>
        <v>0</v>
      </c>
      <c r="BN121" s="17"/>
      <c r="BO121" s="17">
        <f>ROUND(SUM(BO122:BO126),2)</f>
        <v>-3000.07</v>
      </c>
      <c r="BP121" s="19"/>
      <c r="BQ121" s="72">
        <f t="shared" si="173"/>
        <v>-1044929.33</v>
      </c>
      <c r="BR121" s="17">
        <f>ROUND(SUM(BR122:BR126),2)</f>
        <v>0</v>
      </c>
      <c r="BS121" s="19"/>
      <c r="BT121" s="17">
        <f>ROUND(SUM(BT122:BT126),2)</f>
        <v>0</v>
      </c>
      <c r="BU121" s="17"/>
      <c r="BV121" s="17">
        <f>ROUND(SUM(BV122:BV126),2)</f>
        <v>-929408.87</v>
      </c>
      <c r="BW121" s="9"/>
      <c r="BX121" s="17">
        <f>ROUND(SUM(BX122:BX126),2)</f>
        <v>34200.65</v>
      </c>
      <c r="BY121" s="17"/>
      <c r="BZ121" s="17">
        <f>ROUND(SUM(BZ122:BZ126),2)</f>
        <v>-215122.1</v>
      </c>
      <c r="CA121" s="17"/>
      <c r="CB121" s="17">
        <f t="shared" si="185"/>
        <v>0</v>
      </c>
      <c r="CC121" s="17"/>
      <c r="CD121" s="17">
        <f>ROUND(SUM(CD122:CD126),2)</f>
        <v>-2200</v>
      </c>
      <c r="CE121" s="17"/>
      <c r="CF121" s="17">
        <f>ROUND(SUM(CF122:CF126),2)</f>
        <v>0</v>
      </c>
      <c r="CG121" s="17"/>
      <c r="CH121" s="17">
        <f t="shared" si="186"/>
        <v>0</v>
      </c>
      <c r="CI121" s="17"/>
      <c r="CJ121" s="17">
        <f t="shared" si="187"/>
        <v>0</v>
      </c>
      <c r="CK121" s="19"/>
      <c r="CL121" s="72">
        <f t="shared" si="174"/>
        <v>-1112530.32</v>
      </c>
      <c r="CM121" s="17">
        <f>ROUND(SUM(CM122:CM126),2)</f>
        <v>0</v>
      </c>
      <c r="CN121" s="19"/>
      <c r="CO121" s="17">
        <f>ROUND(SUM(CO122:CO126),2)</f>
        <v>0</v>
      </c>
      <c r="CP121" s="9"/>
      <c r="CQ121" s="17">
        <f>ROUND(SUM(CQ122:CQ126),2)</f>
        <v>-898502.64</v>
      </c>
      <c r="CR121" s="9"/>
      <c r="CS121" s="17">
        <f>ROUND(SUM(CS122:CS126),2)</f>
        <v>522.94000000000005</v>
      </c>
      <c r="CT121" s="17"/>
      <c r="CU121" s="17">
        <f>ROUND(SUM(CU122:CU126),2)</f>
        <v>-195600.13</v>
      </c>
      <c r="CV121" s="17"/>
      <c r="CW121" s="17">
        <f>ROUND(SUM(CW122:CW126),2)</f>
        <v>0</v>
      </c>
      <c r="CX121" s="17"/>
      <c r="CY121" s="17">
        <f>ROUND(SUM(CY122:CY126),2)</f>
        <v>-2200</v>
      </c>
      <c r="CZ121" s="17"/>
      <c r="DA121" s="17">
        <f>ROUND(SUM(DA122:DA126),2)</f>
        <v>0</v>
      </c>
      <c r="DB121" s="17"/>
      <c r="DC121" s="17">
        <f>ROUND(SUM(DC122:DC126),2)</f>
        <v>0</v>
      </c>
      <c r="DD121" s="17"/>
      <c r="DE121" s="17">
        <f>ROUND(SUM(DE122:DE126),2)</f>
        <v>0</v>
      </c>
      <c r="DF121" s="19"/>
      <c r="DG121" s="72">
        <f t="shared" si="175"/>
        <v>-1095779.83</v>
      </c>
      <c r="DH121" s="17">
        <f>ROUND(SUM(DH122:DH126),2)</f>
        <v>0</v>
      </c>
      <c r="DI121" s="19"/>
      <c r="DJ121" s="17">
        <f>ROUND(SUM(DJ122:DJ126),2)</f>
        <v>0</v>
      </c>
      <c r="DK121" s="9"/>
      <c r="DL121" s="17">
        <f>ROUND(SUM(DL122:DL126),2)</f>
        <v>-928629.81</v>
      </c>
      <c r="DM121" s="9"/>
      <c r="DN121" s="17">
        <f>ROUND(SUM(DN122:DN126),2)</f>
        <v>34730.629999999997</v>
      </c>
      <c r="DO121" s="17"/>
      <c r="DP121" s="17">
        <f>ROUND(SUM(DP122:DP126),2)</f>
        <v>-189773.99</v>
      </c>
      <c r="DQ121" s="9"/>
      <c r="DR121" s="17">
        <f>ROUND(SUM(DR122:DR126),2)</f>
        <v>0</v>
      </c>
      <c r="DS121" s="17"/>
      <c r="DT121" s="17">
        <f>ROUND(SUM(DT122:DT126),2)</f>
        <v>-2335</v>
      </c>
      <c r="DU121" s="9"/>
      <c r="DV121" s="9">
        <v>0</v>
      </c>
      <c r="DW121" s="9"/>
      <c r="DX121" s="17">
        <f>ROUND(SUM(DX122:DX126),2)</f>
        <v>0</v>
      </c>
      <c r="DY121" s="19"/>
      <c r="DZ121" s="9">
        <v>0</v>
      </c>
      <c r="EA121" s="9"/>
      <c r="EB121" s="9">
        <v>0</v>
      </c>
      <c r="EC121" s="9"/>
      <c r="ED121" s="72">
        <f>SUM(DH121:DY121)</f>
        <v>-1086008.17</v>
      </c>
      <c r="EE121" s="17">
        <f>ROUND(SUM(EE122:EE126),2)</f>
        <v>0</v>
      </c>
      <c r="EF121" s="19"/>
      <c r="EG121" s="17">
        <f>ROUND(SUM(EG122:EG126),2)</f>
        <v>0</v>
      </c>
      <c r="EH121" s="9"/>
      <c r="EI121" s="17">
        <f>ROUND(SUM(EI122:EI126),2)</f>
        <v>-811620.12</v>
      </c>
      <c r="EJ121" s="9"/>
      <c r="EK121" s="17">
        <f>ROUND(SUM(EK122:EK126),2)</f>
        <v>0</v>
      </c>
      <c r="EL121" s="17"/>
      <c r="EM121" s="17">
        <f>ROUND(SUM(EM122:EM126),2)</f>
        <v>-197428.57</v>
      </c>
      <c r="EN121" s="9"/>
      <c r="EO121" s="17">
        <f>ROUND(SUM(EO122:EO126),2)</f>
        <v>0</v>
      </c>
      <c r="EP121" s="17"/>
      <c r="EQ121" s="17">
        <f>ROUND(SUM(EQ122:EQ126),2)</f>
        <v>-2847.58</v>
      </c>
      <c r="ER121" s="17"/>
      <c r="ES121" s="17">
        <f>ROUND(SUM(ES122:ES126),2)</f>
        <v>0</v>
      </c>
      <c r="ET121" s="17"/>
      <c r="EU121" s="17">
        <f>ROUND(SUM(EU122:EU126),2)</f>
        <v>0</v>
      </c>
      <c r="EV121" s="17"/>
      <c r="EW121" s="17">
        <f>ROUND(SUM(EW122:EW126),2)</f>
        <v>0</v>
      </c>
      <c r="EX121" s="17"/>
      <c r="EY121" s="17">
        <f>ROUND(SUM(EY122:EY126),2)</f>
        <v>0</v>
      </c>
      <c r="EZ121" s="72">
        <f t="shared" si="176"/>
        <v>-1011896.2699999999</v>
      </c>
      <c r="FA121" s="9">
        <v>0</v>
      </c>
      <c r="FB121" s="19"/>
      <c r="FC121" s="17">
        <f>ROUND(SUM(FC122:FC126),2)</f>
        <v>0</v>
      </c>
      <c r="FD121" s="19"/>
      <c r="FE121" s="17">
        <f>ROUND(SUM(FE122:FE126),2)</f>
        <v>-839442.51</v>
      </c>
      <c r="FF121" s="9"/>
      <c r="FG121" s="17">
        <f>ROUND(SUM(FG122:FG126),2)</f>
        <v>0</v>
      </c>
      <c r="FH121" s="17"/>
      <c r="FI121" s="17">
        <f>ROUND(SUM(FI122:FI126),2)</f>
        <v>-177890.55</v>
      </c>
      <c r="FJ121" s="17"/>
      <c r="FK121" s="9">
        <v>0</v>
      </c>
      <c r="FL121" s="17"/>
      <c r="FM121" s="17">
        <f>ROUND(SUM(FM122:FM126),2)</f>
        <v>-2335</v>
      </c>
      <c r="FN121" s="17"/>
      <c r="FO121" s="17"/>
      <c r="FP121" s="9"/>
      <c r="FQ121" s="9"/>
      <c r="FR121" s="9"/>
      <c r="FS121" s="17">
        <f>ROUND(SUM(FS122:FS126),2)</f>
        <v>0</v>
      </c>
      <c r="FT121" s="17"/>
      <c r="FU121" s="17">
        <f>ROUND(SUM(FU122:FU126),2)</f>
        <v>0</v>
      </c>
      <c r="FV121" s="72">
        <f t="shared" si="177"/>
        <v>-1019668.06</v>
      </c>
      <c r="FW121" s="17">
        <f>ROUND(SUM(FW122:FW126),2)</f>
        <v>0</v>
      </c>
      <c r="FX121" s="19"/>
      <c r="FY121" s="17">
        <f>ROUND(SUM(FY122:FY126),2)</f>
        <v>0</v>
      </c>
      <c r="FZ121" s="17"/>
      <c r="GA121" s="17">
        <f>ROUND(SUM(GA122:GA126),2)</f>
        <v>-848052.98</v>
      </c>
      <c r="GB121" s="17"/>
      <c r="GC121" s="17">
        <f>ROUND(SUM(GC122:GC126),2)</f>
        <v>0</v>
      </c>
      <c r="GD121" s="17"/>
      <c r="GE121" s="17">
        <f>ROUND(SUM(GE122:GE126),2)</f>
        <v>-198424.43</v>
      </c>
      <c r="GF121" s="9"/>
      <c r="GG121" s="9">
        <v>0</v>
      </c>
      <c r="GH121" s="9"/>
      <c r="GI121" s="17">
        <f>ROUND(SUM(GI122:GI126),2)</f>
        <v>-2335</v>
      </c>
      <c r="GJ121" s="17"/>
      <c r="GK121" s="17">
        <f>ROUND(SUM(GK122:GK126),2)</f>
        <v>0</v>
      </c>
      <c r="GL121" s="9"/>
      <c r="GM121" s="17">
        <f>ROUND(SUM(GM122:GM126),2)</f>
        <v>0</v>
      </c>
      <c r="GN121" s="17"/>
      <c r="GO121" s="17">
        <f>ROUND(SUM(GO122:GO126),2)</f>
        <v>-4500.5</v>
      </c>
      <c r="GP121" s="17"/>
      <c r="GQ121" s="17">
        <f>ROUND(SUM(GQ122:GQ126),2)</f>
        <v>0</v>
      </c>
      <c r="GR121" s="19"/>
      <c r="GS121" s="72">
        <f t="shared" si="178"/>
        <v>-1053312.9099999999</v>
      </c>
      <c r="GT121" s="9">
        <v>0</v>
      </c>
      <c r="GU121" s="19"/>
      <c r="GV121" s="9">
        <v>0</v>
      </c>
      <c r="GW121" s="19"/>
      <c r="GX121" s="17">
        <f>ROUND(SUM(GX122:GX126),2)</f>
        <v>-896282.39</v>
      </c>
      <c r="GY121" s="9"/>
      <c r="GZ121" s="17">
        <f>ROUND(SUM(GZ122:GZ126),2)</f>
        <v>0</v>
      </c>
      <c r="HA121" s="17"/>
      <c r="HB121" s="17">
        <f>ROUND(SUM(HB122:HB126),2)</f>
        <v>-179104.01</v>
      </c>
      <c r="HC121" s="9"/>
      <c r="HD121" s="17">
        <f>ROUND(SUM(HD122:HD126),2)</f>
        <v>0</v>
      </c>
      <c r="HE121" s="9"/>
      <c r="HF121" s="17">
        <f>ROUND(SUM(HF122:HF126),2)</f>
        <v>-2711.18</v>
      </c>
      <c r="HG121" s="17"/>
      <c r="HH121" s="17">
        <f>ROUND(SUM(HH122:HH126),2)</f>
        <v>-9.66</v>
      </c>
      <c r="HI121" s="17"/>
      <c r="HJ121" s="9">
        <v>0</v>
      </c>
      <c r="HK121" s="9"/>
      <c r="HL121" s="17">
        <f>ROUND(SUM(HL122:HL126),2)</f>
        <v>-0.5</v>
      </c>
      <c r="HM121" s="17"/>
      <c r="HN121" s="17">
        <f>SUM(HM122:HN126)</f>
        <v>0</v>
      </c>
      <c r="HO121" s="19"/>
      <c r="HP121" s="72">
        <f t="shared" si="179"/>
        <v>-1078107.7399999998</v>
      </c>
      <c r="HQ121" s="17">
        <f>ROUND(SUM(HQ122:HQ126),2)</f>
        <v>0</v>
      </c>
      <c r="HR121" s="19"/>
      <c r="HS121" s="17">
        <f>ROUND(SUM(HS122:HS126),2)</f>
        <v>0</v>
      </c>
      <c r="HT121" s="19"/>
      <c r="HU121" s="17">
        <f>ROUND(SUM(HU122:HU126),2)</f>
        <v>-1011100.41</v>
      </c>
      <c r="HV121" s="9"/>
      <c r="HW121" s="17">
        <f>ROUND(SUM(HW122:HW126),2)</f>
        <v>0</v>
      </c>
      <c r="HX121" s="9"/>
      <c r="HY121" s="17">
        <f>ROUND(SUM(HY122:HY126),2)</f>
        <v>0</v>
      </c>
      <c r="HZ121" s="17"/>
      <c r="IA121" s="17">
        <f>ROUND(SUM(IA122:IA126),2)</f>
        <v>-185443.21</v>
      </c>
      <c r="IB121" s="17"/>
      <c r="IC121" s="17">
        <f>ROUND(SUM(IC122:IC126),2)</f>
        <v>0</v>
      </c>
      <c r="ID121" s="9"/>
      <c r="IE121" s="17">
        <f>ROUND(SUM(IE122:IE126),2)</f>
        <v>-2952.03</v>
      </c>
      <c r="IF121" s="17"/>
      <c r="IG121" s="17">
        <f>ROUND(SUM(IG122:IG126),2)</f>
        <v>9.66</v>
      </c>
      <c r="IH121" s="9"/>
      <c r="II121" s="17">
        <f>ROUND(SUM(II122:II126),2)</f>
        <v>0</v>
      </c>
      <c r="IJ121" s="17"/>
      <c r="IK121" s="17">
        <f>ROUND(SUM(IK122:IK126),2)</f>
        <v>0</v>
      </c>
      <c r="IL121" s="17"/>
      <c r="IM121" s="17">
        <f>ROUND(SUM(IM122:IM126),2)</f>
        <v>0</v>
      </c>
      <c r="IN121" s="9"/>
      <c r="IO121" s="72">
        <f t="shared" si="180"/>
        <v>-1199485.9900000002</v>
      </c>
      <c r="IP121" s="17">
        <f>ROUND(SUM(IP122:IP126),2)</f>
        <v>0</v>
      </c>
      <c r="IQ121" s="19"/>
      <c r="IR121" s="17">
        <f>ROUND(SUM(IR122:IR126),2)</f>
        <v>0</v>
      </c>
      <c r="IS121" s="19"/>
      <c r="IT121" s="17">
        <f>ROUND(SUM(IT122:IT126),2)</f>
        <v>-839203.51</v>
      </c>
      <c r="IU121" s="17"/>
      <c r="IV121" s="17">
        <f>ROUND(SUM(IV122:IV126),2)</f>
        <v>0</v>
      </c>
      <c r="IW121" s="9"/>
      <c r="IX121" s="17">
        <f>ROUND(SUM(IX122:IX126),2)</f>
        <v>0</v>
      </c>
      <c r="IY121" s="17"/>
      <c r="IZ121" s="17">
        <f>ROUND(SUM(IZ122:IZ126),2)</f>
        <v>-303996.73</v>
      </c>
      <c r="JA121" s="17"/>
      <c r="JB121" s="17">
        <f>ROUND(SUM(JB122:JB126),2)</f>
        <v>0</v>
      </c>
      <c r="JC121" s="17"/>
      <c r="JD121" s="17">
        <f>SUM(JD122:JD126)</f>
        <v>-3331.69</v>
      </c>
      <c r="JE121" s="9"/>
      <c r="JF121" s="17">
        <f>SUM(JF122:JF126)</f>
        <v>0</v>
      </c>
      <c r="JG121" s="17"/>
      <c r="JH121" s="17">
        <f>ROUND(SUM(JH122:JH126),2)</f>
        <v>0</v>
      </c>
      <c r="JI121" s="17"/>
      <c r="JJ121" s="9">
        <v>0</v>
      </c>
      <c r="JK121" s="9"/>
      <c r="JL121" s="17">
        <f>ROUND(SUM(JL122:JL126),2)</f>
        <v>0</v>
      </c>
      <c r="JM121" s="17"/>
      <c r="JN121" s="72">
        <f t="shared" si="181"/>
        <v>-1146531.93</v>
      </c>
      <c r="JO121" s="17">
        <f>ROUND(SUM(JO122:JO126),2)</f>
        <v>0</v>
      </c>
      <c r="JP121" s="17"/>
      <c r="JQ121" s="9">
        <f t="shared" si="188"/>
        <v>0</v>
      </c>
      <c r="JR121" s="17"/>
      <c r="JS121" s="9">
        <f t="shared" si="189"/>
        <v>0</v>
      </c>
      <c r="JT121" s="17"/>
      <c r="JU121" s="17">
        <f t="shared" si="190"/>
        <v>-12000.28</v>
      </c>
      <c r="JV121" s="17"/>
      <c r="JW121" s="31">
        <f t="shared" si="139"/>
        <v>-12000.28</v>
      </c>
      <c r="JX121" s="17"/>
      <c r="JY121" s="17">
        <f>ROUND(SUM(JY122:JY126),2)</f>
        <v>0</v>
      </c>
      <c r="JZ121" s="19"/>
      <c r="KA121" s="17">
        <f>ROUND(SUM(KA122:KA126),2)</f>
        <v>0</v>
      </c>
      <c r="KB121" s="19"/>
      <c r="KC121" s="17">
        <f>SUM(KC122:KC126)</f>
        <v>-10373645.199999999</v>
      </c>
      <c r="KD121" s="17"/>
      <c r="KE121" s="17">
        <f t="shared" si="192"/>
        <v>-444595.89999999997</v>
      </c>
      <c r="KF121" s="17"/>
      <c r="KG121" s="17">
        <f t="shared" si="193"/>
        <v>-1842783.72</v>
      </c>
      <c r="KH121" s="17"/>
      <c r="KI121" s="17">
        <f t="shared" si="194"/>
        <v>-25557.48</v>
      </c>
      <c r="KJ121" s="17"/>
      <c r="KK121" s="9">
        <f t="shared" si="195"/>
        <v>0</v>
      </c>
      <c r="KL121" s="9"/>
      <c r="KM121" s="17">
        <f t="shared" si="196"/>
        <v>-21600</v>
      </c>
      <c r="KN121" s="9"/>
      <c r="KO121" s="17">
        <f t="shared" si="197"/>
        <v>-4501</v>
      </c>
      <c r="KP121" s="9"/>
      <c r="KQ121" s="72">
        <f t="shared" si="182"/>
        <v>-12724683.58</v>
      </c>
      <c r="KR121" s="9"/>
      <c r="KS121" s="72">
        <v>-10513782.459999999</v>
      </c>
      <c r="KT121" s="23"/>
      <c r="KU121" s="23"/>
      <c r="KV121" s="14"/>
    </row>
    <row r="122" spans="1:308" x14ac:dyDescent="0.2">
      <c r="A122" s="74">
        <v>12</v>
      </c>
      <c r="B122" s="40" t="s">
        <v>224</v>
      </c>
      <c r="C122" s="11" t="s">
        <v>200</v>
      </c>
      <c r="E122" s="19"/>
      <c r="F122" s="9">
        <v>0</v>
      </c>
      <c r="G122" s="19"/>
      <c r="H122" s="9">
        <v>0</v>
      </c>
      <c r="I122" s="19"/>
      <c r="J122" s="9">
        <v>-395076.23</v>
      </c>
      <c r="K122" s="9"/>
      <c r="L122" s="9">
        <v>-100141.81</v>
      </c>
      <c r="M122" s="9"/>
      <c r="N122" s="9">
        <v>0</v>
      </c>
      <c r="O122" s="9"/>
      <c r="P122" s="9">
        <v>0</v>
      </c>
      <c r="Q122" s="9"/>
      <c r="R122" s="9">
        <v>0</v>
      </c>
      <c r="S122" s="9"/>
      <c r="T122" s="9">
        <v>0</v>
      </c>
      <c r="U122" s="9"/>
      <c r="V122" s="9">
        <v>0</v>
      </c>
      <c r="W122" s="9"/>
      <c r="X122" s="9">
        <v>-2500.0700000000002</v>
      </c>
      <c r="Y122" s="31">
        <f t="shared" si="171"/>
        <v>-497718.11</v>
      </c>
      <c r="Z122" s="9">
        <v>0</v>
      </c>
      <c r="AA122" s="19"/>
      <c r="AB122" s="9">
        <v>0</v>
      </c>
      <c r="AC122" s="19"/>
      <c r="AD122" s="9">
        <v>-430827.77</v>
      </c>
      <c r="AE122" s="9"/>
      <c r="AF122" s="9">
        <v>0</v>
      </c>
      <c r="AG122" s="9"/>
      <c r="AH122" s="9">
        <v>-105833.99</v>
      </c>
      <c r="AI122" s="9"/>
      <c r="AJ122" s="9">
        <v>0</v>
      </c>
      <c r="AK122" s="9"/>
      <c r="AL122" s="17">
        <f t="shared" si="183"/>
        <v>0</v>
      </c>
      <c r="AM122" s="9"/>
      <c r="AN122" s="17">
        <f t="shared" si="184"/>
        <v>0</v>
      </c>
      <c r="AO122" s="17"/>
      <c r="AP122" s="9">
        <v>0</v>
      </c>
      <c r="AQ122" s="17"/>
      <c r="AR122" s="9">
        <v>0</v>
      </c>
      <c r="AS122" s="17"/>
      <c r="AT122" s="9">
        <v>-5000.1400000000003</v>
      </c>
      <c r="AU122" s="9"/>
      <c r="AV122" s="31">
        <f t="shared" si="172"/>
        <v>-541661.9</v>
      </c>
      <c r="AW122" s="9">
        <v>0</v>
      </c>
      <c r="AX122" s="19"/>
      <c r="AY122" s="9">
        <v>0</v>
      </c>
      <c r="AZ122" s="9"/>
      <c r="BA122" s="9">
        <v>-401558.10999999993</v>
      </c>
      <c r="BB122" s="9"/>
      <c r="BC122" s="9">
        <v>-96705.89</v>
      </c>
      <c r="BD122" s="9"/>
      <c r="BE122" s="9">
        <v>0</v>
      </c>
      <c r="BF122" s="9"/>
      <c r="BG122" s="9">
        <v>0</v>
      </c>
      <c r="BH122" s="9"/>
      <c r="BI122" s="9">
        <v>-2310</v>
      </c>
      <c r="BJ122" s="9"/>
      <c r="BK122" s="9">
        <v>-18000</v>
      </c>
      <c r="BL122" s="9"/>
      <c r="BM122" s="9">
        <v>0</v>
      </c>
      <c r="BN122" s="9"/>
      <c r="BO122" s="9">
        <v>-2500.0700000000002</v>
      </c>
      <c r="BP122" s="19"/>
      <c r="BQ122" s="31">
        <f t="shared" si="173"/>
        <v>-521074.06999999995</v>
      </c>
      <c r="BR122" s="9">
        <v>0</v>
      </c>
      <c r="BS122" s="19"/>
      <c r="BT122" s="9">
        <v>0</v>
      </c>
      <c r="BU122" s="9"/>
      <c r="BV122" s="9">
        <v>-486524.27</v>
      </c>
      <c r="BW122" s="9"/>
      <c r="BX122" s="9">
        <v>0</v>
      </c>
      <c r="BY122" s="9"/>
      <c r="BZ122" s="9">
        <v>-111860.33</v>
      </c>
      <c r="CA122" s="9"/>
      <c r="CB122" s="17">
        <f t="shared" si="185"/>
        <v>0</v>
      </c>
      <c r="CC122" s="9"/>
      <c r="CD122" s="9">
        <v>-2200</v>
      </c>
      <c r="CE122" s="17"/>
      <c r="CF122" s="9">
        <v>0</v>
      </c>
      <c r="CG122" s="9"/>
      <c r="CH122" s="17">
        <f t="shared" si="186"/>
        <v>0</v>
      </c>
      <c r="CI122" s="17"/>
      <c r="CJ122" s="17">
        <f t="shared" si="187"/>
        <v>0</v>
      </c>
      <c r="CK122" s="19"/>
      <c r="CL122" s="31">
        <f t="shared" si="174"/>
        <v>-600584.6</v>
      </c>
      <c r="CM122" s="9">
        <v>0</v>
      </c>
      <c r="CN122" s="19"/>
      <c r="CO122" s="9">
        <v>0</v>
      </c>
      <c r="CP122" s="9"/>
      <c r="CQ122" s="9">
        <v>-448401.29000000004</v>
      </c>
      <c r="CR122" s="9"/>
      <c r="CS122" s="9">
        <v>522.94000000000005</v>
      </c>
      <c r="CT122" s="9"/>
      <c r="CU122" s="9">
        <v>-117628.14</v>
      </c>
      <c r="CV122" s="9"/>
      <c r="CW122" s="9">
        <v>0</v>
      </c>
      <c r="CX122" s="9"/>
      <c r="CY122" s="9">
        <v>-2200</v>
      </c>
      <c r="CZ122" s="9"/>
      <c r="DA122" s="9">
        <v>0</v>
      </c>
      <c r="DB122" s="9"/>
      <c r="DC122" s="9">
        <v>0</v>
      </c>
      <c r="DD122" s="9"/>
      <c r="DE122" s="9">
        <v>0</v>
      </c>
      <c r="DF122" s="19"/>
      <c r="DG122" s="31">
        <f t="shared" si="175"/>
        <v>-567706.49</v>
      </c>
      <c r="DH122" s="9">
        <v>0</v>
      </c>
      <c r="DI122" s="19"/>
      <c r="DJ122" s="9">
        <v>0</v>
      </c>
      <c r="DK122" s="9"/>
      <c r="DL122" s="9">
        <v>-477910.69999999995</v>
      </c>
      <c r="DM122" s="9"/>
      <c r="DN122" s="9">
        <v>0</v>
      </c>
      <c r="DO122" s="9"/>
      <c r="DP122" s="9">
        <v>-106599.26999999999</v>
      </c>
      <c r="DQ122" s="9"/>
      <c r="DR122" s="9">
        <v>0</v>
      </c>
      <c r="DS122" s="9"/>
      <c r="DT122" s="9">
        <v>-2200</v>
      </c>
      <c r="DU122" s="9"/>
      <c r="DV122" s="9">
        <v>0</v>
      </c>
      <c r="DW122" s="9"/>
      <c r="DX122" s="9">
        <v>0</v>
      </c>
      <c r="DY122" s="19"/>
      <c r="DZ122" s="9">
        <v>0</v>
      </c>
      <c r="EA122" s="9"/>
      <c r="EB122" s="9">
        <v>0</v>
      </c>
      <c r="EC122" s="9"/>
      <c r="ED122" s="31">
        <f t="shared" ref="ED122:ED142" si="198">SUM(DH122:EB122)</f>
        <v>-586709.97</v>
      </c>
      <c r="EE122" s="9">
        <v>0</v>
      </c>
      <c r="EF122" s="19"/>
      <c r="EG122" s="9">
        <v>0</v>
      </c>
      <c r="EH122" s="9"/>
      <c r="EI122" s="9">
        <v>-407340.39999999997</v>
      </c>
      <c r="EJ122" s="9"/>
      <c r="EK122" s="9">
        <v>0</v>
      </c>
      <c r="EL122" s="9"/>
      <c r="EM122" s="9">
        <v>-110380.82</v>
      </c>
      <c r="EN122" s="9"/>
      <c r="EO122" s="9">
        <v>0</v>
      </c>
      <c r="EP122" s="9"/>
      <c r="EQ122" s="9">
        <v>-2200</v>
      </c>
      <c r="ER122" s="9"/>
      <c r="ES122" s="9">
        <v>0</v>
      </c>
      <c r="ET122" s="9"/>
      <c r="EU122" s="9">
        <v>0</v>
      </c>
      <c r="EV122" s="9"/>
      <c r="EW122" s="9">
        <v>0</v>
      </c>
      <c r="EX122" s="9"/>
      <c r="EY122" s="9">
        <v>0</v>
      </c>
      <c r="EZ122" s="31">
        <f t="shared" si="176"/>
        <v>-519921.22</v>
      </c>
      <c r="FA122" s="9">
        <v>0</v>
      </c>
      <c r="FB122" s="19"/>
      <c r="FC122" s="9">
        <v>0</v>
      </c>
      <c r="FD122" s="19"/>
      <c r="FE122" s="9">
        <v>-457299.55</v>
      </c>
      <c r="FF122" s="9"/>
      <c r="FG122" s="9">
        <v>0</v>
      </c>
      <c r="FH122" s="9"/>
      <c r="FI122" s="9">
        <v>-104131.88</v>
      </c>
      <c r="FJ122" s="9"/>
      <c r="FK122" s="9">
        <v>0</v>
      </c>
      <c r="FL122" s="9"/>
      <c r="FM122" s="9">
        <v>-2200</v>
      </c>
      <c r="FN122" s="9"/>
      <c r="FO122" s="9">
        <v>0</v>
      </c>
      <c r="FP122" s="9"/>
      <c r="FQ122" s="9">
        <v>0</v>
      </c>
      <c r="FR122" s="9"/>
      <c r="FS122" s="9">
        <v>0</v>
      </c>
      <c r="FT122" s="9"/>
      <c r="FU122" s="9">
        <v>0</v>
      </c>
      <c r="FV122" s="31">
        <f t="shared" si="177"/>
        <v>-563631.42999999993</v>
      </c>
      <c r="FW122" s="9">
        <v>0</v>
      </c>
      <c r="FX122" s="19"/>
      <c r="FY122" s="9">
        <v>0</v>
      </c>
      <c r="FZ122" s="9"/>
      <c r="GA122" s="9">
        <v>-447536.06999999995</v>
      </c>
      <c r="GB122" s="9"/>
      <c r="GC122" s="9">
        <v>0</v>
      </c>
      <c r="GD122" s="9"/>
      <c r="GE122" s="9">
        <v>-107285.85</v>
      </c>
      <c r="GF122" s="9"/>
      <c r="GG122" s="9">
        <v>0</v>
      </c>
      <c r="GH122" s="9"/>
      <c r="GI122" s="9">
        <v>-2200</v>
      </c>
      <c r="GJ122" s="9"/>
      <c r="GK122" s="9">
        <v>0</v>
      </c>
      <c r="GL122" s="9"/>
      <c r="GM122" s="9">
        <v>0</v>
      </c>
      <c r="GN122" s="9"/>
      <c r="GO122" s="9">
        <v>-3750.5</v>
      </c>
      <c r="GP122" s="9"/>
      <c r="GQ122" s="9">
        <v>0</v>
      </c>
      <c r="GR122" s="19"/>
      <c r="GS122" s="31">
        <f t="shared" si="178"/>
        <v>-560772.41999999993</v>
      </c>
      <c r="GT122" s="9">
        <v>0</v>
      </c>
      <c r="GU122" s="19"/>
      <c r="GV122" s="9">
        <v>0</v>
      </c>
      <c r="GW122" s="19"/>
      <c r="GX122" s="9">
        <v>-457622.24</v>
      </c>
      <c r="GY122" s="9"/>
      <c r="GZ122" s="9">
        <v>0</v>
      </c>
      <c r="HA122" s="9"/>
      <c r="HB122" s="9">
        <v>-101712.18</v>
      </c>
      <c r="HC122" s="9"/>
      <c r="HD122" s="9">
        <v>0</v>
      </c>
      <c r="HE122" s="9"/>
      <c r="HF122" s="9">
        <v>-2200</v>
      </c>
      <c r="HG122" s="9"/>
      <c r="HH122" s="9">
        <v>0</v>
      </c>
      <c r="HI122" s="9"/>
      <c r="HJ122" s="9">
        <v>0</v>
      </c>
      <c r="HK122" s="9"/>
      <c r="HL122" s="9">
        <v>-0.5</v>
      </c>
      <c r="HM122" s="9"/>
      <c r="HN122" s="9">
        <v>0</v>
      </c>
      <c r="HO122" s="19"/>
      <c r="HP122" s="31">
        <f t="shared" si="179"/>
        <v>-561534.91999999993</v>
      </c>
      <c r="HQ122" s="9">
        <v>0</v>
      </c>
      <c r="HR122" s="19"/>
      <c r="HS122" s="9">
        <v>0</v>
      </c>
      <c r="HT122" s="19"/>
      <c r="HU122" s="9">
        <v>-592487.0199999999</v>
      </c>
      <c r="HV122" s="9"/>
      <c r="HW122" s="9">
        <v>0</v>
      </c>
      <c r="HX122" s="9"/>
      <c r="HY122" s="9">
        <v>0</v>
      </c>
      <c r="HZ122" s="9"/>
      <c r="IA122" s="9">
        <v>-123449.62000000001</v>
      </c>
      <c r="IB122" s="17"/>
      <c r="IC122" s="9">
        <v>0</v>
      </c>
      <c r="ID122" s="9"/>
      <c r="IE122" s="9">
        <v>-2200</v>
      </c>
      <c r="IF122" s="9"/>
      <c r="IG122" s="9">
        <v>0</v>
      </c>
      <c r="IH122" s="9"/>
      <c r="II122" s="9">
        <v>0</v>
      </c>
      <c r="IJ122" s="9"/>
      <c r="IK122" s="9">
        <v>0</v>
      </c>
      <c r="IL122" s="9"/>
      <c r="IM122" s="9">
        <v>0</v>
      </c>
      <c r="IN122" s="9"/>
      <c r="IO122" s="31">
        <f t="shared" si="180"/>
        <v>-718136.6399999999</v>
      </c>
      <c r="IP122" s="9">
        <v>0</v>
      </c>
      <c r="IQ122" s="19"/>
      <c r="IR122" s="9">
        <v>0</v>
      </c>
      <c r="IS122" s="19"/>
      <c r="IT122" s="9">
        <v>-449840.85</v>
      </c>
      <c r="IU122" s="9"/>
      <c r="IV122" s="9">
        <v>0</v>
      </c>
      <c r="IW122" s="9"/>
      <c r="IX122" s="9">
        <v>0</v>
      </c>
      <c r="IY122" s="9"/>
      <c r="IZ122" s="9">
        <v>-123330.09999999999</v>
      </c>
      <c r="JA122" s="9"/>
      <c r="JB122" s="9">
        <v>0</v>
      </c>
      <c r="JC122" s="9"/>
      <c r="JD122" s="9">
        <v>-2200</v>
      </c>
      <c r="JE122" s="9"/>
      <c r="JF122" s="9">
        <v>0</v>
      </c>
      <c r="JG122" s="9"/>
      <c r="JH122" s="9">
        <v>0</v>
      </c>
      <c r="JI122" s="9"/>
      <c r="JJ122" s="9">
        <v>0</v>
      </c>
      <c r="JK122" s="9"/>
      <c r="JL122" s="9">
        <v>0</v>
      </c>
      <c r="JM122" s="9"/>
      <c r="JN122" s="31">
        <f t="shared" si="181"/>
        <v>-575370.94999999995</v>
      </c>
      <c r="JO122" s="9">
        <v>0</v>
      </c>
      <c r="JP122" s="9"/>
      <c r="JQ122" s="9">
        <f t="shared" si="188"/>
        <v>0</v>
      </c>
      <c r="JR122" s="9"/>
      <c r="JS122" s="9">
        <f t="shared" si="189"/>
        <v>0</v>
      </c>
      <c r="JT122" s="9"/>
      <c r="JU122" s="9">
        <f t="shared" si="190"/>
        <v>-10000.280000000001</v>
      </c>
      <c r="JV122" s="9"/>
      <c r="JW122" s="31">
        <f t="shared" si="139"/>
        <v>-10000.280000000001</v>
      </c>
      <c r="JX122" s="9"/>
      <c r="JY122" s="9">
        <f>F122+Z122+AW122+BR122+CM122+DH122+EE122+FA122+FW122+GT122+HQ122+IP122</f>
        <v>0</v>
      </c>
      <c r="JZ122" s="19"/>
      <c r="KA122" s="9">
        <f>H122+AB122+AY122+BT122+CO122+DJ122+EG122+FC122+FY122+GV122+HS122+IR122</f>
        <v>0</v>
      </c>
      <c r="KB122" s="8"/>
      <c r="KC122" s="9">
        <f>J122+AD122+BA122+BV122+CQ122+DL122+EI122+FE122+GA122+GX122+IT122+HU122</f>
        <v>-5452424.4999999991</v>
      </c>
      <c r="KD122" s="9"/>
      <c r="KE122" s="9">
        <f t="shared" si="192"/>
        <v>-302158.75</v>
      </c>
      <c r="KF122" s="9"/>
      <c r="KG122" s="9">
        <f t="shared" si="193"/>
        <v>-1006378.19</v>
      </c>
      <c r="KH122" s="9"/>
      <c r="KI122" s="9">
        <f t="shared" si="194"/>
        <v>-22110</v>
      </c>
      <c r="KJ122" s="9"/>
      <c r="KK122" s="9">
        <f t="shared" si="195"/>
        <v>0</v>
      </c>
      <c r="KL122" s="9"/>
      <c r="KM122" s="9">
        <f t="shared" si="196"/>
        <v>-18000</v>
      </c>
      <c r="KN122" s="9"/>
      <c r="KO122" s="9">
        <f t="shared" si="197"/>
        <v>-3751</v>
      </c>
      <c r="KP122" s="9"/>
      <c r="KQ122" s="31">
        <f t="shared" si="182"/>
        <v>-6814822.7199999988</v>
      </c>
      <c r="KR122" s="9"/>
      <c r="KS122" s="31">
        <v>-5349435.4000000004</v>
      </c>
      <c r="KT122" s="23"/>
      <c r="KU122" s="23"/>
      <c r="KV122" s="14"/>
    </row>
    <row r="123" spans="1:308" x14ac:dyDescent="0.2">
      <c r="A123" s="74">
        <v>12</v>
      </c>
      <c r="B123" s="40" t="s">
        <v>225</v>
      </c>
      <c r="C123" s="11" t="s">
        <v>202</v>
      </c>
      <c r="E123" s="8"/>
      <c r="F123" s="9">
        <v>0</v>
      </c>
      <c r="G123" s="8"/>
      <c r="H123" s="9">
        <v>0</v>
      </c>
      <c r="I123" s="8"/>
      <c r="J123" s="9">
        <v>-161802.68000000002</v>
      </c>
      <c r="K123" s="9"/>
      <c r="L123" s="9">
        <v>-33959.67</v>
      </c>
      <c r="M123" s="9"/>
      <c r="N123" s="9">
        <v>0</v>
      </c>
      <c r="O123" s="9"/>
      <c r="P123" s="9">
        <v>0</v>
      </c>
      <c r="Q123" s="9"/>
      <c r="R123" s="9">
        <v>0</v>
      </c>
      <c r="S123" s="9"/>
      <c r="T123" s="9">
        <v>0</v>
      </c>
      <c r="U123" s="9"/>
      <c r="V123" s="9">
        <v>0</v>
      </c>
      <c r="W123" s="9"/>
      <c r="X123" s="9">
        <v>-500</v>
      </c>
      <c r="Y123" s="31">
        <f t="shared" si="171"/>
        <v>-196262.35000000003</v>
      </c>
      <c r="Z123" s="9">
        <v>0</v>
      </c>
      <c r="AA123" s="8"/>
      <c r="AB123" s="9">
        <v>0</v>
      </c>
      <c r="AC123" s="8"/>
      <c r="AD123" s="9">
        <v>-166336.74</v>
      </c>
      <c r="AE123" s="9"/>
      <c r="AF123" s="9">
        <v>0</v>
      </c>
      <c r="AG123" s="9"/>
      <c r="AH123" s="9">
        <v>-35239.64</v>
      </c>
      <c r="AI123" s="9"/>
      <c r="AJ123" s="9">
        <v>0</v>
      </c>
      <c r="AK123" s="9"/>
      <c r="AL123" s="17">
        <f t="shared" si="183"/>
        <v>0</v>
      </c>
      <c r="AM123" s="9"/>
      <c r="AN123" s="17">
        <f t="shared" si="184"/>
        <v>0</v>
      </c>
      <c r="AO123" s="17"/>
      <c r="AP123" s="9">
        <v>0</v>
      </c>
      <c r="AQ123" s="17"/>
      <c r="AR123" s="9">
        <v>0</v>
      </c>
      <c r="AS123" s="17"/>
      <c r="AT123" s="9">
        <v>-1000</v>
      </c>
      <c r="AU123" s="9"/>
      <c r="AV123" s="31">
        <f t="shared" si="172"/>
        <v>-202576.38</v>
      </c>
      <c r="AW123" s="9">
        <v>0</v>
      </c>
      <c r="AX123" s="8"/>
      <c r="AY123" s="9">
        <v>0</v>
      </c>
      <c r="AZ123" s="9"/>
      <c r="BA123" s="9">
        <v>-164487.34</v>
      </c>
      <c r="BB123" s="9"/>
      <c r="BC123" s="9">
        <v>-31974.84</v>
      </c>
      <c r="BD123" s="9"/>
      <c r="BE123" s="9">
        <v>0</v>
      </c>
      <c r="BF123" s="9"/>
      <c r="BG123" s="9">
        <v>0</v>
      </c>
      <c r="BH123" s="9"/>
      <c r="BI123" s="9">
        <v>0</v>
      </c>
      <c r="BJ123" s="9"/>
      <c r="BK123" s="9">
        <v>-3600</v>
      </c>
      <c r="BL123" s="9"/>
      <c r="BM123" s="9">
        <v>0</v>
      </c>
      <c r="BN123" s="9"/>
      <c r="BO123" s="9">
        <v>-500</v>
      </c>
      <c r="BP123" s="8"/>
      <c r="BQ123" s="31">
        <f t="shared" si="173"/>
        <v>-200562.18</v>
      </c>
      <c r="BR123" s="9">
        <v>0</v>
      </c>
      <c r="BS123" s="8"/>
      <c r="BT123" s="9">
        <v>0</v>
      </c>
      <c r="BU123" s="9"/>
      <c r="BV123" s="9">
        <v>-207946.31</v>
      </c>
      <c r="BW123" s="9"/>
      <c r="BX123" s="9">
        <v>7536.7000000000007</v>
      </c>
      <c r="BY123" s="9"/>
      <c r="BZ123" s="9">
        <v>-52478.38</v>
      </c>
      <c r="CA123" s="9"/>
      <c r="CB123" s="17">
        <f t="shared" si="185"/>
        <v>0</v>
      </c>
      <c r="CC123" s="9"/>
      <c r="CD123" s="9">
        <v>0</v>
      </c>
      <c r="CE123" s="17"/>
      <c r="CF123" s="9">
        <v>0</v>
      </c>
      <c r="CG123" s="9"/>
      <c r="CH123" s="17">
        <f t="shared" si="186"/>
        <v>0</v>
      </c>
      <c r="CI123" s="17"/>
      <c r="CJ123" s="17">
        <f t="shared" si="187"/>
        <v>0</v>
      </c>
      <c r="CK123" s="8"/>
      <c r="CL123" s="31">
        <f t="shared" si="174"/>
        <v>-252887.99</v>
      </c>
      <c r="CM123" s="9">
        <v>0</v>
      </c>
      <c r="CN123" s="8"/>
      <c r="CO123" s="9">
        <v>0</v>
      </c>
      <c r="CP123" s="9"/>
      <c r="CQ123" s="9">
        <v>-197054.28999999998</v>
      </c>
      <c r="CR123" s="9"/>
      <c r="CS123" s="9">
        <v>0</v>
      </c>
      <c r="CT123" s="9"/>
      <c r="CU123" s="9">
        <v>-42586.080000000002</v>
      </c>
      <c r="CV123" s="9"/>
      <c r="CW123" s="9">
        <v>0</v>
      </c>
      <c r="CX123" s="9"/>
      <c r="CY123" s="9">
        <v>0</v>
      </c>
      <c r="CZ123" s="9"/>
      <c r="DA123" s="9">
        <v>0</v>
      </c>
      <c r="DB123" s="9"/>
      <c r="DC123" s="9">
        <v>0</v>
      </c>
      <c r="DD123" s="9"/>
      <c r="DE123" s="9">
        <v>0</v>
      </c>
      <c r="DF123" s="8"/>
      <c r="DG123" s="31">
        <f t="shared" si="175"/>
        <v>-239640.37</v>
      </c>
      <c r="DH123" s="9">
        <v>0</v>
      </c>
      <c r="DI123" s="8"/>
      <c r="DJ123" s="9">
        <v>0</v>
      </c>
      <c r="DK123" s="9"/>
      <c r="DL123" s="9">
        <v>-186219.96</v>
      </c>
      <c r="DM123" s="9"/>
      <c r="DN123" s="9">
        <v>9206.33</v>
      </c>
      <c r="DO123" s="9"/>
      <c r="DP123" s="9">
        <v>-41579.06</v>
      </c>
      <c r="DQ123" s="9"/>
      <c r="DR123" s="9">
        <v>0</v>
      </c>
      <c r="DS123" s="9"/>
      <c r="DT123" s="9">
        <v>0</v>
      </c>
      <c r="DU123" s="9"/>
      <c r="DV123" s="9">
        <v>0</v>
      </c>
      <c r="DW123" s="9"/>
      <c r="DX123" s="9">
        <v>0</v>
      </c>
      <c r="DY123" s="8"/>
      <c r="DZ123" s="9">
        <v>0</v>
      </c>
      <c r="EA123" s="9"/>
      <c r="EB123" s="9">
        <v>0</v>
      </c>
      <c r="EC123" s="9"/>
      <c r="ED123" s="31">
        <f t="shared" si="198"/>
        <v>-218592.69</v>
      </c>
      <c r="EE123" s="9">
        <v>0</v>
      </c>
      <c r="EF123" s="8"/>
      <c r="EG123" s="9">
        <v>0</v>
      </c>
      <c r="EH123" s="9"/>
      <c r="EI123" s="9">
        <v>-160172.97</v>
      </c>
      <c r="EJ123" s="9"/>
      <c r="EK123" s="9">
        <v>0</v>
      </c>
      <c r="EL123" s="9"/>
      <c r="EM123" s="9">
        <v>-40752.239999999998</v>
      </c>
      <c r="EN123" s="9"/>
      <c r="EO123" s="9">
        <v>0</v>
      </c>
      <c r="EP123" s="9"/>
      <c r="EQ123" s="9">
        <v>0</v>
      </c>
      <c r="ER123" s="9"/>
      <c r="ES123" s="9">
        <v>0</v>
      </c>
      <c r="ET123" s="9"/>
      <c r="EU123" s="9">
        <v>0</v>
      </c>
      <c r="EV123" s="9"/>
      <c r="EW123" s="9">
        <v>0</v>
      </c>
      <c r="EX123" s="9"/>
      <c r="EY123" s="9">
        <v>0</v>
      </c>
      <c r="EZ123" s="31">
        <f t="shared" si="176"/>
        <v>-200925.21</v>
      </c>
      <c r="FA123" s="9">
        <v>0</v>
      </c>
      <c r="FB123" s="8"/>
      <c r="FC123" s="9">
        <v>0</v>
      </c>
      <c r="FD123" s="8"/>
      <c r="FE123" s="9">
        <v>-170221.4</v>
      </c>
      <c r="FF123" s="9"/>
      <c r="FG123" s="9">
        <v>0</v>
      </c>
      <c r="FH123" s="9"/>
      <c r="FI123" s="9">
        <v>-40102.310000000005</v>
      </c>
      <c r="FJ123" s="9"/>
      <c r="FK123" s="9">
        <v>0</v>
      </c>
      <c r="FL123" s="9"/>
      <c r="FM123" s="9">
        <v>0</v>
      </c>
      <c r="FN123" s="9"/>
      <c r="FO123" s="9">
        <v>0</v>
      </c>
      <c r="FP123" s="9"/>
      <c r="FQ123" s="9">
        <v>0</v>
      </c>
      <c r="FR123" s="9"/>
      <c r="FS123" s="9">
        <v>0</v>
      </c>
      <c r="FT123" s="9"/>
      <c r="FU123" s="9">
        <v>0</v>
      </c>
      <c r="FV123" s="31">
        <f t="shared" si="177"/>
        <v>-210323.71</v>
      </c>
      <c r="FW123" s="9">
        <v>0</v>
      </c>
      <c r="FX123" s="8"/>
      <c r="FY123" s="9">
        <v>0</v>
      </c>
      <c r="FZ123" s="9"/>
      <c r="GA123" s="9">
        <v>-170782.8</v>
      </c>
      <c r="GB123" s="9"/>
      <c r="GC123" s="9">
        <v>0</v>
      </c>
      <c r="GD123" s="9"/>
      <c r="GE123" s="9">
        <v>-40471.96</v>
      </c>
      <c r="GF123" s="9"/>
      <c r="GG123" s="9">
        <v>0</v>
      </c>
      <c r="GH123" s="9"/>
      <c r="GI123" s="9">
        <v>0</v>
      </c>
      <c r="GJ123" s="9"/>
      <c r="GK123" s="9">
        <v>0</v>
      </c>
      <c r="GL123" s="9"/>
      <c r="GM123" s="9">
        <v>0</v>
      </c>
      <c r="GN123" s="9"/>
      <c r="GO123" s="9">
        <v>-750</v>
      </c>
      <c r="GP123" s="9"/>
      <c r="GQ123" s="9">
        <v>0</v>
      </c>
      <c r="GR123" s="8"/>
      <c r="GS123" s="31">
        <f t="shared" si="178"/>
        <v>-212004.75999999998</v>
      </c>
      <c r="GT123" s="9">
        <v>0</v>
      </c>
      <c r="GU123" s="8"/>
      <c r="GV123" s="9">
        <v>0</v>
      </c>
      <c r="GW123" s="8"/>
      <c r="GX123" s="9">
        <v>-188846.99</v>
      </c>
      <c r="GY123" s="9"/>
      <c r="GZ123" s="9">
        <v>0</v>
      </c>
      <c r="HA123" s="9"/>
      <c r="HB123" s="9">
        <v>-39016.449999999997</v>
      </c>
      <c r="HC123" s="9"/>
      <c r="HD123" s="9">
        <v>0</v>
      </c>
      <c r="HE123" s="9"/>
      <c r="HF123" s="9">
        <v>0</v>
      </c>
      <c r="HG123" s="9"/>
      <c r="HH123" s="9">
        <v>0</v>
      </c>
      <c r="HI123" s="9"/>
      <c r="HJ123" s="9">
        <v>0</v>
      </c>
      <c r="HK123" s="9"/>
      <c r="HL123" s="9">
        <v>0</v>
      </c>
      <c r="HM123" s="9"/>
      <c r="HN123" s="9">
        <v>0</v>
      </c>
      <c r="HO123" s="8"/>
      <c r="HP123" s="31">
        <f t="shared" si="179"/>
        <v>-227863.44</v>
      </c>
      <c r="HQ123" s="9">
        <v>0</v>
      </c>
      <c r="HR123" s="8"/>
      <c r="HS123" s="9">
        <v>0</v>
      </c>
      <c r="HT123" s="8"/>
      <c r="HU123" s="9">
        <v>-195665.28</v>
      </c>
      <c r="HV123" s="9"/>
      <c r="HW123" s="9">
        <v>0</v>
      </c>
      <c r="HX123" s="9"/>
      <c r="HY123" s="9">
        <v>0</v>
      </c>
      <c r="HZ123" s="9"/>
      <c r="IA123" s="9">
        <v>-37658.949999999997</v>
      </c>
      <c r="IB123" s="17"/>
      <c r="IC123" s="9">
        <v>0</v>
      </c>
      <c r="ID123" s="9"/>
      <c r="IE123" s="9">
        <v>0</v>
      </c>
      <c r="IF123" s="9"/>
      <c r="IG123" s="9">
        <v>0</v>
      </c>
      <c r="IH123" s="9"/>
      <c r="II123" s="9">
        <v>0</v>
      </c>
      <c r="IJ123" s="9"/>
      <c r="IK123" s="9">
        <v>0</v>
      </c>
      <c r="IL123" s="9"/>
      <c r="IM123" s="9">
        <v>0</v>
      </c>
      <c r="IN123" s="9"/>
      <c r="IO123" s="31">
        <f t="shared" si="180"/>
        <v>-233324.22999999998</v>
      </c>
      <c r="IP123" s="9">
        <v>0</v>
      </c>
      <c r="IQ123" s="8"/>
      <c r="IR123" s="9">
        <v>0</v>
      </c>
      <c r="IS123" s="8"/>
      <c r="IT123" s="9">
        <v>-172857.40999999997</v>
      </c>
      <c r="IU123" s="9"/>
      <c r="IV123" s="9">
        <v>0</v>
      </c>
      <c r="IW123" s="9"/>
      <c r="IX123" s="9">
        <v>0</v>
      </c>
      <c r="IY123" s="9"/>
      <c r="IZ123" s="9">
        <v>-64852.21</v>
      </c>
      <c r="JA123" s="9"/>
      <c r="JB123" s="9">
        <v>0</v>
      </c>
      <c r="JC123" s="9"/>
      <c r="JD123" s="9">
        <v>0</v>
      </c>
      <c r="JE123" s="9"/>
      <c r="JF123" s="9">
        <v>0</v>
      </c>
      <c r="JG123" s="9"/>
      <c r="JH123" s="9">
        <v>0</v>
      </c>
      <c r="JI123" s="9"/>
      <c r="JJ123" s="9">
        <v>0</v>
      </c>
      <c r="JK123" s="9"/>
      <c r="JL123" s="9">
        <v>0</v>
      </c>
      <c r="JM123" s="9"/>
      <c r="JN123" s="31">
        <f t="shared" si="181"/>
        <v>-237709.61999999997</v>
      </c>
      <c r="JO123" s="9">
        <v>0</v>
      </c>
      <c r="JP123" s="9"/>
      <c r="JQ123" s="9">
        <f t="shared" si="188"/>
        <v>0</v>
      </c>
      <c r="JR123" s="9"/>
      <c r="JS123" s="9">
        <f t="shared" si="189"/>
        <v>0</v>
      </c>
      <c r="JT123" s="9"/>
      <c r="JU123" s="9">
        <f t="shared" si="190"/>
        <v>-2000</v>
      </c>
      <c r="JV123" s="9"/>
      <c r="JW123" s="31">
        <f t="shared" si="139"/>
        <v>-2000</v>
      </c>
      <c r="JX123" s="9"/>
      <c r="JY123" s="9">
        <f>F123+Z123+AW123+BR123+CM123+DH123+EE123+FA123+FW123+GT123+HQ123+IP123</f>
        <v>0</v>
      </c>
      <c r="JZ123" s="19"/>
      <c r="KA123" s="9">
        <f>H123+AB123+AY123+BT123+CO123+DJ123+EG123+FC123+FY123+GV123+HS123+IR123</f>
        <v>0</v>
      </c>
      <c r="KB123" s="8"/>
      <c r="KC123" s="9">
        <f>J123+AD123+BA123+BV123+CQ123+DL123+EI123+FE123+GA123+GX123+IT123+HU123</f>
        <v>-2142394.17</v>
      </c>
      <c r="KD123" s="9"/>
      <c r="KE123" s="9">
        <f t="shared" si="192"/>
        <v>-84431.12</v>
      </c>
      <c r="KF123" s="9"/>
      <c r="KG123" s="9">
        <f t="shared" si="193"/>
        <v>-399497.64</v>
      </c>
      <c r="KH123" s="9"/>
      <c r="KI123" s="9">
        <f t="shared" si="194"/>
        <v>0</v>
      </c>
      <c r="KJ123" s="9"/>
      <c r="KK123" s="9">
        <f t="shared" si="195"/>
        <v>0</v>
      </c>
      <c r="KL123" s="9"/>
      <c r="KM123" s="9">
        <f t="shared" si="196"/>
        <v>-3600</v>
      </c>
      <c r="KN123" s="9"/>
      <c r="KO123" s="9">
        <f t="shared" si="197"/>
        <v>-750</v>
      </c>
      <c r="KP123" s="9"/>
      <c r="KQ123" s="31">
        <f t="shared" si="182"/>
        <v>-2632672.9300000002</v>
      </c>
      <c r="KR123" s="9"/>
      <c r="KS123" s="31">
        <v>-2060585.0899999999</v>
      </c>
      <c r="KT123" s="23"/>
      <c r="KU123" s="23"/>
      <c r="KV123" s="14"/>
    </row>
    <row r="124" spans="1:308" x14ac:dyDescent="0.2">
      <c r="A124" s="74">
        <v>12</v>
      </c>
      <c r="B124" s="40" t="s">
        <v>226</v>
      </c>
      <c r="C124" s="11" t="s">
        <v>204</v>
      </c>
      <c r="E124" s="19"/>
      <c r="F124" s="9">
        <v>0</v>
      </c>
      <c r="G124" s="19"/>
      <c r="H124" s="9">
        <v>0</v>
      </c>
      <c r="I124" s="19"/>
      <c r="J124" s="9">
        <v>-24769.170000000006</v>
      </c>
      <c r="K124" s="9"/>
      <c r="L124" s="9">
        <v>-14706.09</v>
      </c>
      <c r="M124" s="9"/>
      <c r="N124" s="9">
        <v>0</v>
      </c>
      <c r="O124" s="9"/>
      <c r="P124" s="9">
        <v>0</v>
      </c>
      <c r="Q124" s="9"/>
      <c r="R124" s="9">
        <v>0</v>
      </c>
      <c r="S124" s="9"/>
      <c r="T124" s="9">
        <v>0</v>
      </c>
      <c r="U124" s="9"/>
      <c r="V124" s="9">
        <v>0</v>
      </c>
      <c r="W124" s="9"/>
      <c r="X124" s="9">
        <v>0</v>
      </c>
      <c r="Y124" s="31">
        <f t="shared" si="171"/>
        <v>-39475.260000000009</v>
      </c>
      <c r="Z124" s="9">
        <v>0</v>
      </c>
      <c r="AA124" s="19"/>
      <c r="AB124" s="9">
        <v>0</v>
      </c>
      <c r="AC124" s="19"/>
      <c r="AD124" s="9">
        <v>-146183.84999999998</v>
      </c>
      <c r="AE124" s="9"/>
      <c r="AF124" s="9">
        <v>0</v>
      </c>
      <c r="AG124" s="9"/>
      <c r="AH124" s="9">
        <v>-36921.54</v>
      </c>
      <c r="AI124" s="9"/>
      <c r="AJ124" s="9">
        <v>0</v>
      </c>
      <c r="AK124" s="9"/>
      <c r="AL124" s="17">
        <f t="shared" si="183"/>
        <v>0</v>
      </c>
      <c r="AM124" s="9"/>
      <c r="AN124" s="17">
        <f t="shared" si="184"/>
        <v>0</v>
      </c>
      <c r="AO124" s="17"/>
      <c r="AP124" s="9">
        <v>0</v>
      </c>
      <c r="AQ124" s="17"/>
      <c r="AR124" s="9">
        <v>0</v>
      </c>
      <c r="AS124" s="17"/>
      <c r="AT124" s="9">
        <v>0</v>
      </c>
      <c r="AU124" s="9"/>
      <c r="AV124" s="31">
        <f t="shared" si="172"/>
        <v>-183105.38999999998</v>
      </c>
      <c r="AW124" s="9">
        <v>0</v>
      </c>
      <c r="AX124" s="19"/>
      <c r="AY124" s="9">
        <v>0</v>
      </c>
      <c r="AZ124" s="9"/>
      <c r="BA124" s="9">
        <v>-165475.13</v>
      </c>
      <c r="BB124" s="9"/>
      <c r="BC124" s="9">
        <v>-37469.199999999997</v>
      </c>
      <c r="BD124" s="9"/>
      <c r="BE124" s="9">
        <v>0</v>
      </c>
      <c r="BF124" s="9"/>
      <c r="BG124" s="9">
        <v>0</v>
      </c>
      <c r="BH124" s="9"/>
      <c r="BI124" s="9">
        <v>0</v>
      </c>
      <c r="BJ124" s="9"/>
      <c r="BK124" s="9">
        <v>0</v>
      </c>
      <c r="BL124" s="9"/>
      <c r="BM124" s="9">
        <v>0</v>
      </c>
      <c r="BN124" s="9"/>
      <c r="BO124" s="9">
        <v>0</v>
      </c>
      <c r="BP124" s="19"/>
      <c r="BQ124" s="31">
        <f t="shared" si="173"/>
        <v>-202944.33000000002</v>
      </c>
      <c r="BR124" s="9">
        <v>0</v>
      </c>
      <c r="BS124" s="19"/>
      <c r="BT124" s="9">
        <v>0</v>
      </c>
      <c r="BU124" s="9"/>
      <c r="BV124" s="9">
        <v>-104634.75</v>
      </c>
      <c r="BW124" s="9"/>
      <c r="BX124" s="9">
        <v>-8487.83</v>
      </c>
      <c r="BY124" s="9"/>
      <c r="BZ124" s="9">
        <v>2494.96</v>
      </c>
      <c r="CA124" s="9"/>
      <c r="CB124" s="17">
        <f t="shared" si="185"/>
        <v>0</v>
      </c>
      <c r="CC124" s="9"/>
      <c r="CD124" s="9">
        <v>0</v>
      </c>
      <c r="CE124" s="17"/>
      <c r="CF124" s="9">
        <v>0</v>
      </c>
      <c r="CG124" s="9"/>
      <c r="CH124" s="17">
        <f t="shared" si="186"/>
        <v>0</v>
      </c>
      <c r="CI124" s="17"/>
      <c r="CJ124" s="17">
        <f t="shared" si="187"/>
        <v>0</v>
      </c>
      <c r="CK124" s="19"/>
      <c r="CL124" s="31">
        <f t="shared" si="174"/>
        <v>-110627.62</v>
      </c>
      <c r="CM124" s="9">
        <v>0</v>
      </c>
      <c r="CN124" s="19"/>
      <c r="CO124" s="9">
        <v>0</v>
      </c>
      <c r="CP124" s="9"/>
      <c r="CQ124" s="9">
        <v>-152804.82</v>
      </c>
      <c r="CR124" s="9"/>
      <c r="CS124" s="9">
        <v>0</v>
      </c>
      <c r="CT124" s="9"/>
      <c r="CU124" s="9">
        <v>-33802.299999999996</v>
      </c>
      <c r="CV124" s="9"/>
      <c r="CW124" s="9">
        <v>0</v>
      </c>
      <c r="CX124" s="9"/>
      <c r="CY124" s="9">
        <v>0</v>
      </c>
      <c r="CZ124" s="9"/>
      <c r="DA124" s="9">
        <v>0</v>
      </c>
      <c r="DB124" s="9"/>
      <c r="DC124" s="9">
        <v>0</v>
      </c>
      <c r="DD124" s="9"/>
      <c r="DE124" s="9">
        <v>0</v>
      </c>
      <c r="DF124" s="19"/>
      <c r="DG124" s="31">
        <f t="shared" si="175"/>
        <v>-186607.12</v>
      </c>
      <c r="DH124" s="9">
        <v>0</v>
      </c>
      <c r="DI124" s="19"/>
      <c r="DJ124" s="9">
        <v>0</v>
      </c>
      <c r="DK124" s="9"/>
      <c r="DL124" s="9">
        <v>-175827.43</v>
      </c>
      <c r="DM124" s="9"/>
      <c r="DN124" s="9">
        <v>25524.3</v>
      </c>
      <c r="DO124" s="9"/>
      <c r="DP124" s="9">
        <v>-34826.949999999997</v>
      </c>
      <c r="DQ124" s="9"/>
      <c r="DR124" s="9">
        <v>0</v>
      </c>
      <c r="DS124" s="9"/>
      <c r="DT124" s="9">
        <v>-135</v>
      </c>
      <c r="DU124" s="9"/>
      <c r="DV124" s="9">
        <v>0</v>
      </c>
      <c r="DW124" s="9"/>
      <c r="DX124" s="9">
        <v>0</v>
      </c>
      <c r="DY124" s="19"/>
      <c r="DZ124" s="9">
        <v>0</v>
      </c>
      <c r="EA124" s="9"/>
      <c r="EB124" s="9">
        <v>0</v>
      </c>
      <c r="EC124" s="9"/>
      <c r="ED124" s="31">
        <f t="shared" si="198"/>
        <v>-185265.08000000002</v>
      </c>
      <c r="EE124" s="9">
        <v>0</v>
      </c>
      <c r="EF124" s="19"/>
      <c r="EG124" s="9">
        <v>0</v>
      </c>
      <c r="EH124" s="9"/>
      <c r="EI124" s="9">
        <v>-156604.38</v>
      </c>
      <c r="EJ124" s="9"/>
      <c r="EK124" s="9">
        <v>0</v>
      </c>
      <c r="EL124" s="9"/>
      <c r="EM124" s="9">
        <v>-39249.68</v>
      </c>
      <c r="EN124" s="9"/>
      <c r="EO124" s="9">
        <v>0</v>
      </c>
      <c r="EP124" s="9"/>
      <c r="EQ124" s="9">
        <v>-647.57999999999993</v>
      </c>
      <c r="ER124" s="9"/>
      <c r="ES124" s="9">
        <v>0</v>
      </c>
      <c r="ET124" s="9"/>
      <c r="EU124" s="9">
        <v>0</v>
      </c>
      <c r="EV124" s="9"/>
      <c r="EW124" s="9">
        <v>0</v>
      </c>
      <c r="EX124" s="9"/>
      <c r="EY124" s="9">
        <v>0</v>
      </c>
      <c r="EZ124" s="31">
        <f t="shared" si="176"/>
        <v>-196501.63999999998</v>
      </c>
      <c r="FA124" s="9">
        <v>0</v>
      </c>
      <c r="FB124" s="19"/>
      <c r="FC124" s="9">
        <v>0</v>
      </c>
      <c r="FD124" s="19"/>
      <c r="FE124" s="9">
        <v>-111054.37</v>
      </c>
      <c r="FF124" s="9"/>
      <c r="FG124" s="9">
        <v>0</v>
      </c>
      <c r="FH124" s="9"/>
      <c r="FI124" s="9">
        <v>-27675.58</v>
      </c>
      <c r="FJ124" s="9"/>
      <c r="FK124" s="9">
        <v>0</v>
      </c>
      <c r="FL124" s="9"/>
      <c r="FM124" s="9">
        <v>-135</v>
      </c>
      <c r="FN124" s="9"/>
      <c r="FO124" s="9">
        <v>0</v>
      </c>
      <c r="FP124" s="9"/>
      <c r="FQ124" s="9">
        <v>0</v>
      </c>
      <c r="FR124" s="9"/>
      <c r="FS124" s="9">
        <v>0</v>
      </c>
      <c r="FT124" s="9"/>
      <c r="FU124" s="9">
        <v>0</v>
      </c>
      <c r="FV124" s="31">
        <f t="shared" si="177"/>
        <v>-138864.95000000001</v>
      </c>
      <c r="FW124" s="9">
        <v>0</v>
      </c>
      <c r="FX124" s="19"/>
      <c r="FY124" s="9">
        <v>0</v>
      </c>
      <c r="FZ124" s="9"/>
      <c r="GA124" s="9">
        <v>-147623.13999999998</v>
      </c>
      <c r="GB124" s="9"/>
      <c r="GC124" s="9">
        <v>0</v>
      </c>
      <c r="GD124" s="9"/>
      <c r="GE124" s="9">
        <v>-33903.82</v>
      </c>
      <c r="GF124" s="9"/>
      <c r="GG124" s="9">
        <v>0</v>
      </c>
      <c r="GH124" s="9"/>
      <c r="GI124" s="9">
        <v>-135</v>
      </c>
      <c r="GJ124" s="9"/>
      <c r="GK124" s="9">
        <v>0</v>
      </c>
      <c r="GL124" s="9"/>
      <c r="GM124" s="9">
        <v>0</v>
      </c>
      <c r="GN124" s="9"/>
      <c r="GO124" s="9">
        <v>0</v>
      </c>
      <c r="GP124" s="9"/>
      <c r="GQ124" s="9">
        <v>0</v>
      </c>
      <c r="GR124" s="19"/>
      <c r="GS124" s="31">
        <f t="shared" si="178"/>
        <v>-181661.96</v>
      </c>
      <c r="GT124" s="9">
        <v>0</v>
      </c>
      <c r="GU124" s="19"/>
      <c r="GV124" s="9">
        <v>0</v>
      </c>
      <c r="GW124" s="19"/>
      <c r="GX124" s="9">
        <v>-157404.15999999997</v>
      </c>
      <c r="GY124" s="9"/>
      <c r="GZ124" s="9">
        <v>0</v>
      </c>
      <c r="HA124" s="9"/>
      <c r="HB124" s="9">
        <v>-34820.369999999995</v>
      </c>
      <c r="HC124" s="9"/>
      <c r="HD124" s="9">
        <v>0</v>
      </c>
      <c r="HE124" s="9"/>
      <c r="HF124" s="9">
        <v>-511.17999999999995</v>
      </c>
      <c r="HG124" s="9"/>
      <c r="HH124" s="9">
        <v>-9.66</v>
      </c>
      <c r="HI124" s="9"/>
      <c r="HJ124" s="9">
        <v>0</v>
      </c>
      <c r="HK124" s="9"/>
      <c r="HL124" s="9">
        <v>0</v>
      </c>
      <c r="HM124" s="9"/>
      <c r="HN124" s="9">
        <v>0</v>
      </c>
      <c r="HO124" s="19"/>
      <c r="HP124" s="31">
        <f t="shared" si="179"/>
        <v>-192745.36999999997</v>
      </c>
      <c r="HQ124" s="9">
        <v>0</v>
      </c>
      <c r="HR124" s="19"/>
      <c r="HS124" s="9">
        <v>0</v>
      </c>
      <c r="HT124" s="19"/>
      <c r="HU124" s="9">
        <v>-86374.150000000009</v>
      </c>
      <c r="HV124" s="9"/>
      <c r="HW124" s="9">
        <v>0</v>
      </c>
      <c r="HX124" s="9"/>
      <c r="HY124" s="9">
        <v>0</v>
      </c>
      <c r="HZ124" s="9"/>
      <c r="IA124" s="9">
        <v>-20682.259999999998</v>
      </c>
      <c r="IB124" s="17"/>
      <c r="IC124" s="9">
        <v>0</v>
      </c>
      <c r="ID124" s="9"/>
      <c r="IE124" s="9">
        <v>-752.03</v>
      </c>
      <c r="IF124" s="9"/>
      <c r="IG124" s="9">
        <v>9.66</v>
      </c>
      <c r="IH124" s="9"/>
      <c r="II124" s="9">
        <v>0</v>
      </c>
      <c r="IJ124" s="9"/>
      <c r="IK124" s="9">
        <v>0</v>
      </c>
      <c r="IL124" s="9"/>
      <c r="IM124" s="9">
        <v>0</v>
      </c>
      <c r="IN124" s="9"/>
      <c r="IO124" s="31">
        <f t="shared" si="180"/>
        <v>-107798.78</v>
      </c>
      <c r="IP124" s="9">
        <v>0</v>
      </c>
      <c r="IQ124" s="19"/>
      <c r="IR124" s="9">
        <v>0</v>
      </c>
      <c r="IS124" s="19"/>
      <c r="IT124" s="9">
        <v>-189733.89</v>
      </c>
      <c r="IU124" s="9"/>
      <c r="IV124" s="9">
        <v>0</v>
      </c>
      <c r="IW124" s="9"/>
      <c r="IX124" s="9">
        <v>0</v>
      </c>
      <c r="IY124" s="9"/>
      <c r="IZ124" s="9">
        <v>-38770.880000000005</v>
      </c>
      <c r="JA124" s="9"/>
      <c r="JB124" s="9">
        <v>0</v>
      </c>
      <c r="JC124" s="9"/>
      <c r="JD124" s="9">
        <v>-1131.69</v>
      </c>
      <c r="JE124" s="9"/>
      <c r="JF124" s="9">
        <v>0</v>
      </c>
      <c r="JG124" s="9"/>
      <c r="JH124" s="9">
        <v>0</v>
      </c>
      <c r="JI124" s="9"/>
      <c r="JJ124" s="9">
        <v>0</v>
      </c>
      <c r="JK124" s="9"/>
      <c r="JL124" s="9">
        <v>0</v>
      </c>
      <c r="JM124" s="9"/>
      <c r="JN124" s="31">
        <f t="shared" si="181"/>
        <v>-229636.46000000002</v>
      </c>
      <c r="JO124" s="9">
        <v>0</v>
      </c>
      <c r="JP124" s="9"/>
      <c r="JQ124" s="9">
        <f t="shared" si="188"/>
        <v>0</v>
      </c>
      <c r="JR124" s="9"/>
      <c r="JS124" s="9">
        <f t="shared" si="189"/>
        <v>0</v>
      </c>
      <c r="JT124" s="9"/>
      <c r="JU124" s="9">
        <f t="shared" si="190"/>
        <v>0</v>
      </c>
      <c r="JV124" s="9"/>
      <c r="JW124" s="31">
        <f t="shared" si="139"/>
        <v>0</v>
      </c>
      <c r="JX124" s="9"/>
      <c r="JY124" s="9">
        <f>F124+Z124+AW124+BR124+CM124+DH124+EE124+FA124+FW124+GT124+HQ124+IP124</f>
        <v>0</v>
      </c>
      <c r="JZ124" s="19"/>
      <c r="KA124" s="9">
        <f>H124+AB124+AY124+BT124+CO124+DJ124+EG124+FC124+FY124+GV124+HS124+IR124</f>
        <v>0</v>
      </c>
      <c r="KB124" s="8"/>
      <c r="KC124" s="9">
        <f>J124+AD124+BA124+BV124+CQ124+DL124+EI124+FE124+GA124+GX124+IT124+HU124</f>
        <v>-1618489.2399999998</v>
      </c>
      <c r="KD124" s="9"/>
      <c r="KE124" s="9">
        <f t="shared" si="192"/>
        <v>-72060.36</v>
      </c>
      <c r="KF124" s="9"/>
      <c r="KG124" s="9">
        <f t="shared" si="193"/>
        <v>-261236.88</v>
      </c>
      <c r="KH124" s="9"/>
      <c r="KI124" s="9">
        <f t="shared" si="194"/>
        <v>-3447.48</v>
      </c>
      <c r="KJ124" s="9"/>
      <c r="KK124" s="9">
        <f t="shared" si="195"/>
        <v>0</v>
      </c>
      <c r="KL124" s="9"/>
      <c r="KM124" s="9">
        <f t="shared" si="196"/>
        <v>0</v>
      </c>
      <c r="KN124" s="9"/>
      <c r="KO124" s="9">
        <f t="shared" si="197"/>
        <v>0</v>
      </c>
      <c r="KP124" s="9"/>
      <c r="KQ124" s="31">
        <f t="shared" si="182"/>
        <v>-1955233.96</v>
      </c>
      <c r="KR124" s="9"/>
      <c r="KS124" s="31">
        <v>-1906803.5399999998</v>
      </c>
      <c r="KT124" s="23"/>
      <c r="KU124" s="23"/>
      <c r="KV124" s="14"/>
    </row>
    <row r="125" spans="1:308" x14ac:dyDescent="0.2">
      <c r="A125" s="74">
        <v>12</v>
      </c>
      <c r="B125" s="40" t="s">
        <v>227</v>
      </c>
      <c r="C125" s="11" t="s">
        <v>206</v>
      </c>
      <c r="E125" s="19"/>
      <c r="F125" s="9">
        <v>0</v>
      </c>
      <c r="G125" s="19"/>
      <c r="H125" s="9">
        <v>0</v>
      </c>
      <c r="I125" s="19"/>
      <c r="J125" s="9">
        <v>-65729.03</v>
      </c>
      <c r="K125" s="9"/>
      <c r="L125" s="9">
        <v>-3898.73</v>
      </c>
      <c r="M125" s="9"/>
      <c r="N125" s="9">
        <v>0</v>
      </c>
      <c r="O125" s="9"/>
      <c r="P125" s="9">
        <v>0</v>
      </c>
      <c r="Q125" s="9"/>
      <c r="R125" s="9">
        <v>0</v>
      </c>
      <c r="S125" s="9"/>
      <c r="T125" s="9">
        <v>0</v>
      </c>
      <c r="U125" s="9"/>
      <c r="V125" s="9">
        <v>0</v>
      </c>
      <c r="W125" s="9"/>
      <c r="X125" s="9">
        <v>0</v>
      </c>
      <c r="Y125" s="31">
        <f t="shared" si="171"/>
        <v>-69627.759999999995</v>
      </c>
      <c r="Z125" s="9">
        <v>0</v>
      </c>
      <c r="AA125" s="19"/>
      <c r="AB125" s="9">
        <v>0</v>
      </c>
      <c r="AC125" s="19"/>
      <c r="AD125" s="9">
        <v>-52414.91</v>
      </c>
      <c r="AE125" s="9"/>
      <c r="AF125" s="9">
        <v>0</v>
      </c>
      <c r="AG125" s="9"/>
      <c r="AH125" s="9">
        <v>-2928.84</v>
      </c>
      <c r="AI125" s="9"/>
      <c r="AJ125" s="9">
        <v>0</v>
      </c>
      <c r="AK125" s="9"/>
      <c r="AL125" s="17">
        <f t="shared" si="183"/>
        <v>0</v>
      </c>
      <c r="AM125" s="9"/>
      <c r="AN125" s="17">
        <f t="shared" si="184"/>
        <v>0</v>
      </c>
      <c r="AO125" s="17"/>
      <c r="AP125" s="9">
        <v>0</v>
      </c>
      <c r="AQ125" s="17"/>
      <c r="AR125" s="9">
        <v>0</v>
      </c>
      <c r="AS125" s="17"/>
      <c r="AT125" s="9">
        <v>0</v>
      </c>
      <c r="AU125" s="9"/>
      <c r="AV125" s="31">
        <f t="shared" si="172"/>
        <v>-55343.75</v>
      </c>
      <c r="AW125" s="9">
        <v>0</v>
      </c>
      <c r="AX125" s="19"/>
      <c r="AY125" s="9">
        <v>0</v>
      </c>
      <c r="AZ125" s="9"/>
      <c r="BA125" s="9">
        <v>-69319.39</v>
      </c>
      <c r="BB125" s="9"/>
      <c r="BC125" s="9">
        <v>-5835.48</v>
      </c>
      <c r="BD125" s="9"/>
      <c r="BE125" s="9">
        <v>0</v>
      </c>
      <c r="BF125" s="9"/>
      <c r="BG125" s="9">
        <v>0</v>
      </c>
      <c r="BH125" s="9"/>
      <c r="BI125" s="9">
        <v>0</v>
      </c>
      <c r="BJ125" s="9"/>
      <c r="BK125" s="9">
        <v>0</v>
      </c>
      <c r="BL125" s="9"/>
      <c r="BM125" s="9">
        <v>0</v>
      </c>
      <c r="BN125" s="9"/>
      <c r="BO125" s="9">
        <v>0</v>
      </c>
      <c r="BP125" s="19"/>
      <c r="BQ125" s="31">
        <f>SUM(AW125:BP125)</f>
        <v>-75154.87</v>
      </c>
      <c r="BR125" s="9">
        <v>0</v>
      </c>
      <c r="BS125" s="19"/>
      <c r="BT125" s="9">
        <v>0</v>
      </c>
      <c r="BU125" s="9"/>
      <c r="BV125" s="9">
        <v>-79014.58</v>
      </c>
      <c r="BW125" s="9"/>
      <c r="BX125" s="9">
        <v>27385.57</v>
      </c>
      <c r="BY125" s="9"/>
      <c r="BZ125" s="9">
        <v>-40285.24</v>
      </c>
      <c r="CA125" s="9"/>
      <c r="CB125" s="17">
        <f t="shared" si="185"/>
        <v>0</v>
      </c>
      <c r="CC125" s="9"/>
      <c r="CD125" s="9">
        <v>0</v>
      </c>
      <c r="CE125" s="17"/>
      <c r="CF125" s="9">
        <v>0</v>
      </c>
      <c r="CG125" s="9"/>
      <c r="CH125" s="17">
        <f t="shared" si="186"/>
        <v>0</v>
      </c>
      <c r="CI125" s="17"/>
      <c r="CJ125" s="17">
        <f t="shared" si="187"/>
        <v>0</v>
      </c>
      <c r="CK125" s="19"/>
      <c r="CL125" s="31">
        <f t="shared" si="174"/>
        <v>-91914.25</v>
      </c>
      <c r="CM125" s="9">
        <v>0</v>
      </c>
      <c r="CN125" s="19"/>
      <c r="CO125" s="9">
        <v>0</v>
      </c>
      <c r="CP125" s="9"/>
      <c r="CQ125" s="9">
        <v>-55871.02</v>
      </c>
      <c r="CR125" s="9"/>
      <c r="CS125" s="9">
        <v>0</v>
      </c>
      <c r="CT125" s="9"/>
      <c r="CU125" s="9">
        <v>737.04</v>
      </c>
      <c r="CV125" s="9"/>
      <c r="CW125" s="9">
        <v>0</v>
      </c>
      <c r="CX125" s="9"/>
      <c r="CY125" s="9">
        <v>0</v>
      </c>
      <c r="CZ125" s="9"/>
      <c r="DA125" s="9">
        <v>0</v>
      </c>
      <c r="DB125" s="9"/>
      <c r="DC125" s="9">
        <v>0</v>
      </c>
      <c r="DD125" s="9"/>
      <c r="DE125" s="9">
        <v>0</v>
      </c>
      <c r="DF125" s="19"/>
      <c r="DG125" s="31">
        <f t="shared" si="175"/>
        <v>-55133.979999999996</v>
      </c>
      <c r="DH125" s="9">
        <v>0</v>
      </c>
      <c r="DI125" s="19"/>
      <c r="DJ125" s="9">
        <v>0</v>
      </c>
      <c r="DK125" s="9"/>
      <c r="DL125" s="9">
        <v>-43192.3</v>
      </c>
      <c r="DM125" s="9"/>
      <c r="DN125" s="9">
        <v>0</v>
      </c>
      <c r="DO125" s="9"/>
      <c r="DP125" s="9">
        <v>-4328.43</v>
      </c>
      <c r="DQ125" s="9"/>
      <c r="DR125" s="9">
        <v>0</v>
      </c>
      <c r="DS125" s="9"/>
      <c r="DT125" s="9">
        <v>0</v>
      </c>
      <c r="DU125" s="9"/>
      <c r="DV125" s="9">
        <v>0</v>
      </c>
      <c r="DW125" s="9"/>
      <c r="DX125" s="9">
        <v>0</v>
      </c>
      <c r="DY125" s="19"/>
      <c r="DZ125" s="9">
        <v>0</v>
      </c>
      <c r="EA125" s="9"/>
      <c r="EB125" s="9">
        <v>0</v>
      </c>
      <c r="EC125" s="9"/>
      <c r="ED125" s="31">
        <f t="shared" si="198"/>
        <v>-47520.73</v>
      </c>
      <c r="EE125" s="9">
        <v>0</v>
      </c>
      <c r="EF125" s="19"/>
      <c r="EG125" s="9">
        <v>0</v>
      </c>
      <c r="EH125" s="9"/>
      <c r="EI125" s="9">
        <v>-40407.980000000003</v>
      </c>
      <c r="EJ125" s="9"/>
      <c r="EK125" s="9">
        <v>0</v>
      </c>
      <c r="EL125" s="9"/>
      <c r="EM125" s="9">
        <v>-4461.87</v>
      </c>
      <c r="EN125" s="9"/>
      <c r="EO125" s="9">
        <v>0</v>
      </c>
      <c r="EP125" s="9"/>
      <c r="EQ125" s="9">
        <v>0</v>
      </c>
      <c r="ER125" s="9"/>
      <c r="ES125" s="9">
        <v>0</v>
      </c>
      <c r="ET125" s="9"/>
      <c r="EU125" s="9">
        <v>0</v>
      </c>
      <c r="EV125" s="9"/>
      <c r="EW125" s="9">
        <v>0</v>
      </c>
      <c r="EX125" s="9"/>
      <c r="EY125" s="9">
        <v>0</v>
      </c>
      <c r="EZ125" s="31">
        <f t="shared" si="176"/>
        <v>-44869.850000000006</v>
      </c>
      <c r="FA125" s="9">
        <v>0</v>
      </c>
      <c r="FB125" s="19"/>
      <c r="FC125" s="9">
        <v>0</v>
      </c>
      <c r="FD125" s="19"/>
      <c r="FE125" s="9">
        <v>-56451.28</v>
      </c>
      <c r="FF125" s="9"/>
      <c r="FG125" s="9">
        <v>0</v>
      </c>
      <c r="FH125" s="9"/>
      <c r="FI125" s="9">
        <v>-2845.67</v>
      </c>
      <c r="FJ125" s="9"/>
      <c r="FK125" s="9">
        <v>0</v>
      </c>
      <c r="FL125" s="9"/>
      <c r="FM125" s="9">
        <v>0</v>
      </c>
      <c r="FN125" s="9"/>
      <c r="FO125" s="9">
        <v>0</v>
      </c>
      <c r="FP125" s="9"/>
      <c r="FQ125" s="9">
        <v>0</v>
      </c>
      <c r="FR125" s="9"/>
      <c r="FS125" s="9">
        <v>0</v>
      </c>
      <c r="FT125" s="9"/>
      <c r="FU125" s="9">
        <v>0</v>
      </c>
      <c r="FV125" s="31">
        <f t="shared" si="177"/>
        <v>-59296.95</v>
      </c>
      <c r="FW125" s="9">
        <v>0</v>
      </c>
      <c r="FX125" s="19"/>
      <c r="FY125" s="9">
        <v>0</v>
      </c>
      <c r="FZ125" s="9"/>
      <c r="GA125" s="9">
        <v>-42725.97</v>
      </c>
      <c r="GB125" s="9"/>
      <c r="GC125" s="9">
        <v>0</v>
      </c>
      <c r="GD125" s="9"/>
      <c r="GE125" s="9">
        <v>-10544.51</v>
      </c>
      <c r="GF125" s="9"/>
      <c r="GG125" s="9">
        <v>0</v>
      </c>
      <c r="GH125" s="9"/>
      <c r="GI125" s="9">
        <v>0</v>
      </c>
      <c r="GJ125" s="9"/>
      <c r="GK125" s="9">
        <v>0</v>
      </c>
      <c r="GL125" s="9"/>
      <c r="GM125" s="9">
        <v>0</v>
      </c>
      <c r="GN125" s="9"/>
      <c r="GO125" s="9">
        <v>0</v>
      </c>
      <c r="GP125" s="9"/>
      <c r="GQ125" s="9">
        <v>0</v>
      </c>
      <c r="GR125" s="19"/>
      <c r="GS125" s="31">
        <f t="shared" si="178"/>
        <v>-53270.48</v>
      </c>
      <c r="GT125" s="9">
        <v>0</v>
      </c>
      <c r="GU125" s="19"/>
      <c r="GV125" s="9">
        <v>0</v>
      </c>
      <c r="GW125" s="19"/>
      <c r="GX125" s="9">
        <v>-49191.47</v>
      </c>
      <c r="GY125" s="9"/>
      <c r="GZ125" s="9">
        <v>0</v>
      </c>
      <c r="HA125" s="9"/>
      <c r="HB125" s="9">
        <v>2400.21</v>
      </c>
      <c r="HC125" s="9"/>
      <c r="HD125" s="9">
        <v>0</v>
      </c>
      <c r="HE125" s="9"/>
      <c r="HF125" s="9">
        <v>0</v>
      </c>
      <c r="HG125" s="9"/>
      <c r="HH125" s="9">
        <v>0</v>
      </c>
      <c r="HI125" s="9"/>
      <c r="HJ125" s="9">
        <v>0</v>
      </c>
      <c r="HK125" s="9"/>
      <c r="HL125" s="9">
        <v>0</v>
      </c>
      <c r="HM125" s="9"/>
      <c r="HN125" s="9">
        <v>0</v>
      </c>
      <c r="HO125" s="19"/>
      <c r="HP125" s="31">
        <f t="shared" si="179"/>
        <v>-46791.26</v>
      </c>
      <c r="HQ125" s="9">
        <v>0</v>
      </c>
      <c r="HR125" s="19"/>
      <c r="HS125" s="9">
        <v>0</v>
      </c>
      <c r="HT125" s="19"/>
      <c r="HU125" s="9">
        <v>-91763.85</v>
      </c>
      <c r="HV125" s="9"/>
      <c r="HW125" s="9">
        <v>0</v>
      </c>
      <c r="HX125" s="9"/>
      <c r="HY125" s="9">
        <v>0</v>
      </c>
      <c r="HZ125" s="9"/>
      <c r="IA125" s="9">
        <v>-1869.1</v>
      </c>
      <c r="IB125" s="17"/>
      <c r="IC125" s="9">
        <v>0</v>
      </c>
      <c r="ID125" s="9"/>
      <c r="IE125" s="9">
        <v>0</v>
      </c>
      <c r="IF125" s="9"/>
      <c r="IG125" s="9">
        <v>0</v>
      </c>
      <c r="IH125" s="9"/>
      <c r="II125" s="9">
        <v>0</v>
      </c>
      <c r="IJ125" s="9"/>
      <c r="IK125" s="9">
        <v>0</v>
      </c>
      <c r="IL125" s="9"/>
      <c r="IM125" s="9">
        <v>0</v>
      </c>
      <c r="IN125" s="9"/>
      <c r="IO125" s="31">
        <f t="shared" si="180"/>
        <v>-93632.950000000012</v>
      </c>
      <c r="IP125" s="9">
        <v>0</v>
      </c>
      <c r="IQ125" s="19"/>
      <c r="IR125" s="9">
        <v>0</v>
      </c>
      <c r="IS125" s="19"/>
      <c r="IT125" s="9">
        <v>-65391.86</v>
      </c>
      <c r="IU125" s="9"/>
      <c r="IV125" s="9">
        <v>0</v>
      </c>
      <c r="IW125" s="9"/>
      <c r="IX125" s="9">
        <v>0</v>
      </c>
      <c r="IY125" s="9"/>
      <c r="IZ125" s="9">
        <v>-4543.53</v>
      </c>
      <c r="JA125" s="9"/>
      <c r="JB125" s="9">
        <v>0</v>
      </c>
      <c r="JC125" s="9"/>
      <c r="JD125" s="9">
        <v>0</v>
      </c>
      <c r="JE125" s="9"/>
      <c r="JF125" s="9">
        <v>0</v>
      </c>
      <c r="JG125" s="9"/>
      <c r="JH125" s="9">
        <v>0</v>
      </c>
      <c r="JI125" s="9"/>
      <c r="JJ125" s="9">
        <v>0</v>
      </c>
      <c r="JK125" s="9"/>
      <c r="JL125" s="9">
        <v>0</v>
      </c>
      <c r="JM125" s="9"/>
      <c r="JN125" s="31">
        <f t="shared" si="181"/>
        <v>-69935.39</v>
      </c>
      <c r="JO125" s="9">
        <v>0</v>
      </c>
      <c r="JP125" s="9"/>
      <c r="JQ125" s="9">
        <f t="shared" si="188"/>
        <v>0</v>
      </c>
      <c r="JR125" s="9"/>
      <c r="JS125" s="9">
        <f t="shared" si="189"/>
        <v>0</v>
      </c>
      <c r="JT125" s="9"/>
      <c r="JU125" s="9">
        <f t="shared" si="190"/>
        <v>0</v>
      </c>
      <c r="JV125" s="9"/>
      <c r="JW125" s="31">
        <f t="shared" si="139"/>
        <v>0</v>
      </c>
      <c r="JX125" s="9"/>
      <c r="JY125" s="9">
        <f>F125+Z125+AW125+BR125+CM125+DH125+EE125+FA125+FW125+GT125+HQ125+IP125</f>
        <v>0</v>
      </c>
      <c r="JZ125" s="19"/>
      <c r="KA125" s="9">
        <f>H125+AB125+AY125+BT125+CO125+DJ125+EG125+FC125+FY125+GV125+HS125+IR125</f>
        <v>0</v>
      </c>
      <c r="KB125" s="8"/>
      <c r="KC125" s="9">
        <f>J125+AD125+BA125+BV125+CQ125+DL125+EI125+FE125+GA125+GX125+IT125+HU125</f>
        <v>-711473.6399999999</v>
      </c>
      <c r="KD125" s="9"/>
      <c r="KE125" s="9">
        <f t="shared" si="192"/>
        <v>14722.52</v>
      </c>
      <c r="KF125" s="9"/>
      <c r="KG125" s="9">
        <f t="shared" si="193"/>
        <v>-65741.100000000006</v>
      </c>
      <c r="KH125" s="9"/>
      <c r="KI125" s="9">
        <f t="shared" si="194"/>
        <v>0</v>
      </c>
      <c r="KJ125" s="9"/>
      <c r="KK125" s="9">
        <f t="shared" si="195"/>
        <v>0</v>
      </c>
      <c r="KL125" s="9"/>
      <c r="KM125" s="9">
        <f t="shared" si="196"/>
        <v>0</v>
      </c>
      <c r="KN125" s="9"/>
      <c r="KO125" s="9">
        <f t="shared" si="197"/>
        <v>0</v>
      </c>
      <c r="KP125" s="9"/>
      <c r="KQ125" s="31">
        <f t="shared" si="182"/>
        <v>-762492.21999999986</v>
      </c>
      <c r="KR125" s="9"/>
      <c r="KS125" s="31">
        <v>-671994.27</v>
      </c>
      <c r="KT125" s="23"/>
      <c r="KU125" s="23"/>
      <c r="KV125" s="14"/>
    </row>
    <row r="126" spans="1:308" x14ac:dyDescent="0.2">
      <c r="A126" s="74">
        <v>12</v>
      </c>
      <c r="B126" s="40" t="s">
        <v>228</v>
      </c>
      <c r="C126" s="11" t="s">
        <v>208</v>
      </c>
      <c r="E126" s="19"/>
      <c r="F126" s="9">
        <v>0</v>
      </c>
      <c r="G126" s="19"/>
      <c r="H126" s="9">
        <v>0</v>
      </c>
      <c r="I126" s="19"/>
      <c r="J126" s="9">
        <v>-42781.23</v>
      </c>
      <c r="K126" s="9"/>
      <c r="L126" s="9">
        <v>-2924.01</v>
      </c>
      <c r="M126" s="9"/>
      <c r="N126" s="9">
        <v>0</v>
      </c>
      <c r="O126" s="9"/>
      <c r="P126" s="9">
        <v>0</v>
      </c>
      <c r="Q126" s="9"/>
      <c r="R126" s="9">
        <v>0</v>
      </c>
      <c r="S126" s="9"/>
      <c r="T126" s="9">
        <v>0</v>
      </c>
      <c r="U126" s="9"/>
      <c r="V126" s="9">
        <v>0</v>
      </c>
      <c r="W126" s="9"/>
      <c r="X126" s="9">
        <v>0</v>
      </c>
      <c r="Y126" s="31">
        <f t="shared" si="171"/>
        <v>-45705.240000000005</v>
      </c>
      <c r="Z126" s="9">
        <v>0</v>
      </c>
      <c r="AA126" s="19"/>
      <c r="AB126" s="9">
        <v>0</v>
      </c>
      <c r="AC126" s="19"/>
      <c r="AD126" s="9">
        <v>-42035.14</v>
      </c>
      <c r="AE126" s="9"/>
      <c r="AF126" s="9">
        <v>0</v>
      </c>
      <c r="AG126" s="9"/>
      <c r="AH126" s="9">
        <v>-2921.75</v>
      </c>
      <c r="AI126" s="9"/>
      <c r="AJ126" s="9">
        <v>0</v>
      </c>
      <c r="AK126" s="9"/>
      <c r="AL126" s="17">
        <f t="shared" si="183"/>
        <v>0</v>
      </c>
      <c r="AM126" s="9"/>
      <c r="AN126" s="17">
        <f t="shared" si="184"/>
        <v>0</v>
      </c>
      <c r="AO126" s="17"/>
      <c r="AP126" s="9">
        <v>0</v>
      </c>
      <c r="AQ126" s="17"/>
      <c r="AR126" s="9">
        <v>0</v>
      </c>
      <c r="AS126" s="17"/>
      <c r="AT126" s="9">
        <v>0</v>
      </c>
      <c r="AU126" s="9"/>
      <c r="AV126" s="31">
        <f t="shared" si="172"/>
        <v>-44956.89</v>
      </c>
      <c r="AW126" s="9">
        <v>0</v>
      </c>
      <c r="AX126" s="19"/>
      <c r="AY126" s="9">
        <v>0</v>
      </c>
      <c r="AZ126" s="9"/>
      <c r="BA126" s="9">
        <v>-42605.24</v>
      </c>
      <c r="BB126" s="9"/>
      <c r="BC126" s="9">
        <v>-2588.64</v>
      </c>
      <c r="BD126" s="9"/>
      <c r="BE126" s="9">
        <v>0</v>
      </c>
      <c r="BF126" s="9"/>
      <c r="BG126" s="9">
        <v>0</v>
      </c>
      <c r="BH126" s="9"/>
      <c r="BI126" s="9">
        <v>0</v>
      </c>
      <c r="BJ126" s="9"/>
      <c r="BK126" s="9">
        <v>0</v>
      </c>
      <c r="BL126" s="9"/>
      <c r="BM126" s="9">
        <v>0</v>
      </c>
      <c r="BN126" s="9"/>
      <c r="BO126" s="9">
        <v>0</v>
      </c>
      <c r="BP126" s="19"/>
      <c r="BQ126" s="31">
        <f>SUM(AW126:BP126)</f>
        <v>-45193.88</v>
      </c>
      <c r="BR126" s="9">
        <v>0</v>
      </c>
      <c r="BS126" s="19"/>
      <c r="BT126" s="9">
        <v>0</v>
      </c>
      <c r="BU126" s="9"/>
      <c r="BV126" s="9">
        <v>-51288.959999999999</v>
      </c>
      <c r="BW126" s="9"/>
      <c r="BX126" s="9">
        <v>7766.21</v>
      </c>
      <c r="BY126" s="9"/>
      <c r="BZ126" s="9">
        <v>-12993.11</v>
      </c>
      <c r="CA126" s="9"/>
      <c r="CB126" s="17">
        <f t="shared" si="185"/>
        <v>0</v>
      </c>
      <c r="CC126" s="9"/>
      <c r="CD126" s="9">
        <v>0</v>
      </c>
      <c r="CE126" s="17"/>
      <c r="CF126" s="9">
        <v>0</v>
      </c>
      <c r="CG126" s="9"/>
      <c r="CH126" s="17">
        <f t="shared" si="186"/>
        <v>0</v>
      </c>
      <c r="CI126" s="17"/>
      <c r="CJ126" s="17">
        <f t="shared" si="187"/>
        <v>0</v>
      </c>
      <c r="CK126" s="19"/>
      <c r="CL126" s="31">
        <f t="shared" si="174"/>
        <v>-56515.86</v>
      </c>
      <c r="CM126" s="9">
        <v>0</v>
      </c>
      <c r="CN126" s="19"/>
      <c r="CO126" s="9">
        <v>0</v>
      </c>
      <c r="CP126" s="9"/>
      <c r="CQ126" s="9">
        <v>-44371.22</v>
      </c>
      <c r="CR126" s="9"/>
      <c r="CS126" s="9">
        <v>0</v>
      </c>
      <c r="CT126" s="9"/>
      <c r="CU126" s="9">
        <v>-2320.65</v>
      </c>
      <c r="CV126" s="9"/>
      <c r="CW126" s="9">
        <v>0</v>
      </c>
      <c r="CX126" s="9"/>
      <c r="CY126" s="9">
        <v>0</v>
      </c>
      <c r="CZ126" s="9"/>
      <c r="DA126" s="9">
        <v>0</v>
      </c>
      <c r="DB126" s="9"/>
      <c r="DC126" s="9">
        <v>0</v>
      </c>
      <c r="DD126" s="9"/>
      <c r="DE126" s="9">
        <v>0</v>
      </c>
      <c r="DF126" s="19"/>
      <c r="DG126" s="31">
        <f t="shared" si="175"/>
        <v>-46691.87</v>
      </c>
      <c r="DH126" s="9">
        <v>0</v>
      </c>
      <c r="DI126" s="19"/>
      <c r="DJ126" s="9">
        <v>0</v>
      </c>
      <c r="DK126" s="9"/>
      <c r="DL126" s="9">
        <v>-45479.42</v>
      </c>
      <c r="DM126" s="9"/>
      <c r="DN126" s="9">
        <v>0</v>
      </c>
      <c r="DO126" s="9"/>
      <c r="DP126" s="9">
        <v>-2440.2800000000002</v>
      </c>
      <c r="DQ126" s="9"/>
      <c r="DR126" s="9">
        <v>0</v>
      </c>
      <c r="DS126" s="9"/>
      <c r="DT126" s="9">
        <v>0</v>
      </c>
      <c r="DU126" s="9"/>
      <c r="DV126" s="9">
        <v>0</v>
      </c>
      <c r="DW126" s="9"/>
      <c r="DX126" s="9">
        <v>0</v>
      </c>
      <c r="DY126" s="19"/>
      <c r="DZ126" s="9">
        <v>0</v>
      </c>
      <c r="EA126" s="9"/>
      <c r="EB126" s="9">
        <v>0</v>
      </c>
      <c r="EC126" s="9"/>
      <c r="ED126" s="31">
        <f t="shared" si="198"/>
        <v>-47919.7</v>
      </c>
      <c r="EE126" s="9">
        <v>0</v>
      </c>
      <c r="EF126" s="19"/>
      <c r="EG126" s="9">
        <v>0</v>
      </c>
      <c r="EH126" s="9"/>
      <c r="EI126" s="9">
        <v>-47094.39</v>
      </c>
      <c r="EJ126" s="9"/>
      <c r="EK126" s="9">
        <v>0</v>
      </c>
      <c r="EL126" s="9"/>
      <c r="EM126" s="9">
        <v>-2583.96</v>
      </c>
      <c r="EN126" s="9"/>
      <c r="EO126" s="9">
        <v>0</v>
      </c>
      <c r="EP126" s="9"/>
      <c r="EQ126" s="9">
        <v>0</v>
      </c>
      <c r="ER126" s="9"/>
      <c r="ES126" s="9">
        <v>0</v>
      </c>
      <c r="ET126" s="9"/>
      <c r="EU126" s="9">
        <v>0</v>
      </c>
      <c r="EV126" s="9"/>
      <c r="EW126" s="9">
        <v>0</v>
      </c>
      <c r="EX126" s="9"/>
      <c r="EY126" s="9">
        <v>0</v>
      </c>
      <c r="EZ126" s="31">
        <f t="shared" si="176"/>
        <v>-49678.35</v>
      </c>
      <c r="FA126" s="9">
        <v>0</v>
      </c>
      <c r="FB126" s="19"/>
      <c r="FC126" s="9">
        <v>0</v>
      </c>
      <c r="FD126" s="19"/>
      <c r="FE126" s="9">
        <v>-44415.91</v>
      </c>
      <c r="FF126" s="9"/>
      <c r="FG126" s="9">
        <v>0</v>
      </c>
      <c r="FH126" s="9"/>
      <c r="FI126" s="9">
        <v>-3135.11</v>
      </c>
      <c r="FJ126" s="9"/>
      <c r="FK126" s="9">
        <v>0</v>
      </c>
      <c r="FL126" s="9"/>
      <c r="FM126" s="9">
        <v>0</v>
      </c>
      <c r="FN126" s="9"/>
      <c r="FO126" s="9">
        <v>0</v>
      </c>
      <c r="FP126" s="9"/>
      <c r="FQ126" s="9">
        <v>0</v>
      </c>
      <c r="FR126" s="9"/>
      <c r="FS126" s="9">
        <v>0</v>
      </c>
      <c r="FT126" s="9"/>
      <c r="FU126" s="9">
        <v>0</v>
      </c>
      <c r="FV126" s="31">
        <f t="shared" si="177"/>
        <v>-47551.020000000004</v>
      </c>
      <c r="FW126" s="9">
        <v>0</v>
      </c>
      <c r="FX126" s="19"/>
      <c r="FY126" s="9">
        <v>0</v>
      </c>
      <c r="FZ126" s="9"/>
      <c r="GA126" s="9">
        <v>-39385</v>
      </c>
      <c r="GB126" s="9"/>
      <c r="GC126" s="9">
        <v>0</v>
      </c>
      <c r="GD126" s="9"/>
      <c r="GE126" s="9">
        <v>-6218.29</v>
      </c>
      <c r="GF126" s="9"/>
      <c r="GG126" s="9">
        <v>0</v>
      </c>
      <c r="GH126" s="9"/>
      <c r="GI126" s="9">
        <v>0</v>
      </c>
      <c r="GJ126" s="9"/>
      <c r="GK126" s="9">
        <v>0</v>
      </c>
      <c r="GL126" s="9"/>
      <c r="GM126" s="9">
        <v>0</v>
      </c>
      <c r="GN126" s="9"/>
      <c r="GO126" s="9">
        <v>0</v>
      </c>
      <c r="GP126" s="9"/>
      <c r="GQ126" s="9">
        <v>0</v>
      </c>
      <c r="GR126" s="19"/>
      <c r="GS126" s="31">
        <f t="shared" si="178"/>
        <v>-45603.29</v>
      </c>
      <c r="GT126" s="9">
        <v>0</v>
      </c>
      <c r="GU126" s="19"/>
      <c r="GV126" s="9">
        <v>0</v>
      </c>
      <c r="GW126" s="19"/>
      <c r="GX126" s="9">
        <v>-43217.53</v>
      </c>
      <c r="GY126" s="9"/>
      <c r="GZ126" s="9">
        <v>0</v>
      </c>
      <c r="HA126" s="9"/>
      <c r="HB126" s="9">
        <v>-5955.22</v>
      </c>
      <c r="HC126" s="9"/>
      <c r="HD126" s="9">
        <v>0</v>
      </c>
      <c r="HE126" s="9"/>
      <c r="HF126" s="9">
        <v>0</v>
      </c>
      <c r="HG126" s="9"/>
      <c r="HH126" s="9">
        <v>0</v>
      </c>
      <c r="HI126" s="9"/>
      <c r="HJ126" s="9">
        <v>0</v>
      </c>
      <c r="HK126" s="9"/>
      <c r="HL126" s="9">
        <v>0</v>
      </c>
      <c r="HM126" s="9"/>
      <c r="HN126" s="9">
        <v>0</v>
      </c>
      <c r="HO126" s="19"/>
      <c r="HP126" s="31">
        <f t="shared" si="179"/>
        <v>-49172.75</v>
      </c>
      <c r="HQ126" s="9">
        <v>0</v>
      </c>
      <c r="HR126" s="19"/>
      <c r="HS126" s="9">
        <v>0</v>
      </c>
      <c r="HT126" s="19"/>
      <c r="HU126" s="9">
        <v>-44810.11</v>
      </c>
      <c r="HV126" s="9"/>
      <c r="HW126" s="9">
        <v>0</v>
      </c>
      <c r="HX126" s="9"/>
      <c r="HY126" s="9">
        <v>0</v>
      </c>
      <c r="HZ126" s="9"/>
      <c r="IA126" s="9">
        <v>-1783.28</v>
      </c>
      <c r="IB126" s="17"/>
      <c r="IC126" s="9">
        <v>0</v>
      </c>
      <c r="ID126" s="9"/>
      <c r="IE126" s="9">
        <v>0</v>
      </c>
      <c r="IF126" s="9"/>
      <c r="IG126" s="9">
        <v>0</v>
      </c>
      <c r="IH126" s="9"/>
      <c r="II126" s="9">
        <v>0</v>
      </c>
      <c r="IJ126" s="9"/>
      <c r="IK126" s="9">
        <v>0</v>
      </c>
      <c r="IL126" s="9"/>
      <c r="IM126" s="9">
        <v>0</v>
      </c>
      <c r="IN126" s="9"/>
      <c r="IO126" s="31">
        <f t="shared" si="180"/>
        <v>-46593.39</v>
      </c>
      <c r="IP126" s="9">
        <v>0</v>
      </c>
      <c r="IQ126" s="19"/>
      <c r="IR126" s="9">
        <v>0</v>
      </c>
      <c r="IS126" s="19"/>
      <c r="IT126" s="9">
        <v>38620.5</v>
      </c>
      <c r="IU126" s="9"/>
      <c r="IV126" s="9">
        <v>0</v>
      </c>
      <c r="IW126" s="9"/>
      <c r="IX126" s="9">
        <v>0</v>
      </c>
      <c r="IY126" s="9"/>
      <c r="IZ126" s="9">
        <v>-72500.009999999995</v>
      </c>
      <c r="JA126" s="9"/>
      <c r="JB126" s="9">
        <v>0</v>
      </c>
      <c r="JC126" s="9"/>
      <c r="JD126" s="9">
        <v>0</v>
      </c>
      <c r="JE126" s="9"/>
      <c r="JF126" s="9">
        <v>0</v>
      </c>
      <c r="JG126" s="9"/>
      <c r="JH126" s="9">
        <v>0</v>
      </c>
      <c r="JI126" s="9"/>
      <c r="JJ126" s="9">
        <v>0</v>
      </c>
      <c r="JK126" s="9"/>
      <c r="JL126" s="9">
        <v>0</v>
      </c>
      <c r="JM126" s="9"/>
      <c r="JN126" s="31">
        <f t="shared" si="181"/>
        <v>-33879.509999999995</v>
      </c>
      <c r="JO126" s="9">
        <v>0</v>
      </c>
      <c r="JP126" s="9"/>
      <c r="JQ126" s="9">
        <f t="shared" si="188"/>
        <v>0</v>
      </c>
      <c r="JR126" s="9"/>
      <c r="JS126" s="9">
        <f>P126+AL126+CB126+CW126+DR126+FK126+GG126+HD126+IC126+JB126+EO126</f>
        <v>0</v>
      </c>
      <c r="JT126" s="9"/>
      <c r="JU126" s="9">
        <f t="shared" si="190"/>
        <v>0</v>
      </c>
      <c r="JV126" s="9"/>
      <c r="JW126" s="31">
        <f t="shared" si="139"/>
        <v>0</v>
      </c>
      <c r="JX126" s="9"/>
      <c r="JY126" s="9">
        <f>F126+Z126+AW126+BR126+CM126+DH126+EE126+FA126+FW126+GT126+HQ126+IP126</f>
        <v>0</v>
      </c>
      <c r="JZ126" s="19"/>
      <c r="KA126" s="9">
        <f>H126+AB126+AY126+BT126+CO126+DJ126+EG126+FC126+FY126+GV126+HS126+IR126</f>
        <v>0</v>
      </c>
      <c r="KB126" s="8"/>
      <c r="KC126" s="9">
        <f>J126+AD126+BA126+BV126+CQ126+DL126+EI126+FE126+GA126+GX126+IT126+HU126</f>
        <v>-448863.65</v>
      </c>
      <c r="KD126" s="9"/>
      <c r="KE126" s="9">
        <f t="shared" si="192"/>
        <v>-668.1899999999996</v>
      </c>
      <c r="KF126" s="9"/>
      <c r="KG126" s="9">
        <f t="shared" si="193"/>
        <v>-109929.91</v>
      </c>
      <c r="KH126" s="9"/>
      <c r="KI126" s="9">
        <f t="shared" si="194"/>
        <v>0</v>
      </c>
      <c r="KJ126" s="9"/>
      <c r="KK126" s="9">
        <f t="shared" si="195"/>
        <v>0</v>
      </c>
      <c r="KL126" s="9"/>
      <c r="KM126" s="9">
        <f t="shared" si="196"/>
        <v>0</v>
      </c>
      <c r="KN126" s="9"/>
      <c r="KO126" s="9">
        <f t="shared" si="197"/>
        <v>0</v>
      </c>
      <c r="KP126" s="9"/>
      <c r="KQ126" s="31">
        <f t="shared" si="182"/>
        <v>-559461.75</v>
      </c>
      <c r="KR126" s="9"/>
      <c r="KS126" s="31">
        <v>-524964.15999999992</v>
      </c>
      <c r="KT126" s="23"/>
      <c r="KU126" s="23"/>
      <c r="KV126" s="14"/>
    </row>
    <row r="127" spans="1:308" x14ac:dyDescent="0.2">
      <c r="B127" s="12" t="s">
        <v>229</v>
      </c>
      <c r="C127" s="83" t="s">
        <v>230</v>
      </c>
      <c r="D127" s="22"/>
      <c r="E127" s="19"/>
      <c r="F127" s="72">
        <f>ROUND(SUM(F128:F133),2)</f>
        <v>0</v>
      </c>
      <c r="G127" s="30"/>
      <c r="H127" s="72">
        <f>ROUND(SUM(H128:H133),2)</f>
        <v>0</v>
      </c>
      <c r="I127" s="30"/>
      <c r="J127" s="72">
        <f>ROUND(SUM(J128:J133),2)</f>
        <v>-50513.66</v>
      </c>
      <c r="K127" s="72"/>
      <c r="L127" s="72">
        <f>ROUND(SUM(L128:L133),2)</f>
        <v>0</v>
      </c>
      <c r="M127" s="72"/>
      <c r="N127" s="72">
        <f>ROUND(SUM(N128:N133),2)</f>
        <v>0</v>
      </c>
      <c r="O127" s="31"/>
      <c r="P127" s="72">
        <f>ROUND(SUM(P128:P133),2)</f>
        <v>0</v>
      </c>
      <c r="Q127" s="31"/>
      <c r="R127" s="72">
        <f>ROUND(SUM(R128:R133),2)</f>
        <v>0</v>
      </c>
      <c r="S127" s="31"/>
      <c r="T127" s="72">
        <f>ROUND(SUM(T128:T133),2)</f>
        <v>0</v>
      </c>
      <c r="U127" s="31"/>
      <c r="V127" s="72">
        <f>ROUND(SUM(V128:V133),2)</f>
        <v>0</v>
      </c>
      <c r="W127" s="31"/>
      <c r="X127" s="72">
        <f>ROUND(SUM(X128:X133),2)</f>
        <v>0</v>
      </c>
      <c r="Y127" s="72">
        <f t="shared" si="171"/>
        <v>-50513.66</v>
      </c>
      <c r="Z127" s="72">
        <f>ROUND(SUM(Z128:Z133),2)</f>
        <v>0</v>
      </c>
      <c r="AA127" s="30"/>
      <c r="AB127" s="72">
        <f>ROUND(SUM(AB128:AB133),2)</f>
        <v>0</v>
      </c>
      <c r="AC127" s="30"/>
      <c r="AD127" s="72">
        <f>ROUND(SUM(AD128:AD133),2)</f>
        <v>-40958.1</v>
      </c>
      <c r="AE127" s="72"/>
      <c r="AF127" s="72">
        <f>ROUND(SUM(AF128:AF133),2)</f>
        <v>0</v>
      </c>
      <c r="AG127" s="72"/>
      <c r="AH127" s="72">
        <f>ROUND(SUM(AH128:AH133),2)</f>
        <v>0</v>
      </c>
      <c r="AI127" s="72"/>
      <c r="AJ127" s="72">
        <f>ROUND(SUM(AJ128:AJ133),2)</f>
        <v>0</v>
      </c>
      <c r="AK127" s="72"/>
      <c r="AL127" s="72">
        <f>ROUND(SUM(AL128:AL133),2)</f>
        <v>0</v>
      </c>
      <c r="AM127" s="31"/>
      <c r="AN127" s="72">
        <f>ROUND(SUM(AN128:AN133),2)</f>
        <v>0</v>
      </c>
      <c r="AO127" s="72"/>
      <c r="AP127" s="72">
        <f>ROUND(SUM(AP128:AP133),2)</f>
        <v>0</v>
      </c>
      <c r="AQ127" s="72"/>
      <c r="AR127" s="72">
        <f>ROUND(SUM(AR128:AR133),2)</f>
        <v>0</v>
      </c>
      <c r="AS127" s="72"/>
      <c r="AT127" s="72">
        <f>ROUND(SUM(AT128:AT133),2)</f>
        <v>0</v>
      </c>
      <c r="AU127" s="31"/>
      <c r="AV127" s="72">
        <f t="shared" si="172"/>
        <v>-40958.1</v>
      </c>
      <c r="AW127" s="72">
        <f>ROUND(SUM(AW128:AW133),2)</f>
        <v>-2413.9899999999998</v>
      </c>
      <c r="AX127" s="30"/>
      <c r="AY127" s="72">
        <f>ROUND(SUM(AY128:AY133),2)</f>
        <v>-17481.5</v>
      </c>
      <c r="AZ127" s="31"/>
      <c r="BA127" s="72">
        <f>ROUND(SUM(BA128:BA133),2)</f>
        <v>-88875.12</v>
      </c>
      <c r="BB127" s="72"/>
      <c r="BC127" s="72">
        <f>ROUND(SUM(BC128:BC133),2)</f>
        <v>-62.58</v>
      </c>
      <c r="BD127" s="72"/>
      <c r="BE127" s="72">
        <f>ROUND(SUM(BE128:BE133),2)</f>
        <v>0</v>
      </c>
      <c r="BF127" s="72"/>
      <c r="BG127" s="72">
        <f>ROUND(SUM(BG128:BG133),2)</f>
        <v>0</v>
      </c>
      <c r="BH127" s="72"/>
      <c r="BI127" s="72">
        <f>ROUND(SUM(BI128:BI133),2)</f>
        <v>0</v>
      </c>
      <c r="BJ127" s="72"/>
      <c r="BK127" s="72">
        <f>ROUND(SUM(BK128:BK133),2)</f>
        <v>0</v>
      </c>
      <c r="BL127" s="72"/>
      <c r="BM127" s="72">
        <f>ROUND(SUM(BM128:BM133),2)</f>
        <v>0</v>
      </c>
      <c r="BN127" s="72"/>
      <c r="BO127" s="72">
        <f>ROUND(SUM(BO128:BO133),2)</f>
        <v>0</v>
      </c>
      <c r="BP127" s="30"/>
      <c r="BQ127" s="72">
        <f>SUM(AW127:BP127)</f>
        <v>-108833.18999999999</v>
      </c>
      <c r="BR127" s="72">
        <f>ROUND(SUM(BR128:BR133),2)</f>
        <v>-2113.81</v>
      </c>
      <c r="BS127" s="30"/>
      <c r="BT127" s="72">
        <f>ROUND(SUM(BT128:BT133),2)</f>
        <v>-7140.6</v>
      </c>
      <c r="BU127" s="72"/>
      <c r="BV127" s="72">
        <f>ROUND(SUM(BV128:BV133),2)</f>
        <v>-72458.94</v>
      </c>
      <c r="BW127" s="31"/>
      <c r="BX127" s="72">
        <f>ROUND(SUM(BX128:BX133),2)</f>
        <v>0</v>
      </c>
      <c r="BY127" s="72"/>
      <c r="BZ127" s="72">
        <f>ROUND(SUM(BZ128:BZ133),2)</f>
        <v>0</v>
      </c>
      <c r="CA127" s="72"/>
      <c r="CB127" s="72">
        <f>ROUND(SUM(CB128:CB133),2)</f>
        <v>0</v>
      </c>
      <c r="CC127" s="72"/>
      <c r="CD127" s="72">
        <f>ROUND(SUM(CD128:CD133),2)</f>
        <v>0</v>
      </c>
      <c r="CE127" s="72"/>
      <c r="CF127" s="72">
        <f>ROUND(SUM(CF128:CF133),2)</f>
        <v>0</v>
      </c>
      <c r="CG127" s="72"/>
      <c r="CH127" s="72">
        <f>ROUND(SUM(CH128:CH133),2)</f>
        <v>0</v>
      </c>
      <c r="CI127" s="72"/>
      <c r="CJ127" s="72">
        <f>ROUND(SUM(CJ128:CJ133),2)</f>
        <v>0</v>
      </c>
      <c r="CK127" s="30"/>
      <c r="CL127" s="72">
        <f t="shared" si="174"/>
        <v>-81713.350000000006</v>
      </c>
      <c r="CM127" s="72">
        <f>ROUND(SUM(CM128:CM133),2)</f>
        <v>-4111.6099999999997</v>
      </c>
      <c r="CN127" s="30"/>
      <c r="CO127" s="72">
        <f>ROUND(SUM(CO128:CO133),2)</f>
        <v>-4996</v>
      </c>
      <c r="CP127" s="31"/>
      <c r="CQ127" s="72">
        <f>ROUND(SUM(CQ128:CQ133),2)</f>
        <v>-78442.100000000006</v>
      </c>
      <c r="CR127" s="31"/>
      <c r="CS127" s="72">
        <f>ROUND(SUM(CS128:CS133),2)</f>
        <v>0</v>
      </c>
      <c r="CT127" s="72"/>
      <c r="CU127" s="72">
        <f>ROUND(SUM(CU128:CU133),2)</f>
        <v>0</v>
      </c>
      <c r="CV127" s="72"/>
      <c r="CW127" s="72">
        <f>ROUND(SUM(CW128:CW133),2)</f>
        <v>0</v>
      </c>
      <c r="CX127" s="72"/>
      <c r="CY127" s="72">
        <f>ROUND(SUM(CY128:CY133),2)</f>
        <v>0</v>
      </c>
      <c r="CZ127" s="72"/>
      <c r="DA127" s="72">
        <f>ROUND(SUM(DA128:DA133),2)</f>
        <v>0</v>
      </c>
      <c r="DB127" s="72"/>
      <c r="DC127" s="72">
        <f>ROUND(SUM(DC128:DC133),2)</f>
        <v>0</v>
      </c>
      <c r="DD127" s="72"/>
      <c r="DE127" s="72">
        <f>ROUND(SUM(DE128:DE133),2)</f>
        <v>0</v>
      </c>
      <c r="DF127" s="30"/>
      <c r="DG127" s="72">
        <f t="shared" si="175"/>
        <v>-87549.71</v>
      </c>
      <c r="DH127" s="72">
        <f>ROUND(SUM(DH128:DH133),2)</f>
        <v>-607.20000000000005</v>
      </c>
      <c r="DI127" s="30"/>
      <c r="DJ127" s="72">
        <f>ROUND(SUM(DJ128:DJ133),2)</f>
        <v>-2779.42</v>
      </c>
      <c r="DK127" s="31"/>
      <c r="DL127" s="72">
        <f>ROUND(SUM(DL128:DL133),2)</f>
        <v>-88280.09</v>
      </c>
      <c r="DM127" s="31"/>
      <c r="DN127" s="72">
        <f>ROUND(SUM(DN128:DN133),2)</f>
        <v>0</v>
      </c>
      <c r="DO127" s="72"/>
      <c r="DP127" s="72">
        <f>ROUND(SUM(DP128:DP133),2)</f>
        <v>0</v>
      </c>
      <c r="DQ127" s="31"/>
      <c r="DR127" s="72">
        <f>ROUND(SUM(DR128:DR133),2)</f>
        <v>0</v>
      </c>
      <c r="DS127" s="72"/>
      <c r="DT127" s="72">
        <f>ROUND(SUM(DT128:DT133),2)</f>
        <v>0</v>
      </c>
      <c r="DU127" s="72"/>
      <c r="DV127" s="72">
        <f>ROUND(SUM(DV128:DV133),2)</f>
        <v>0</v>
      </c>
      <c r="DW127" s="72"/>
      <c r="DX127" s="72">
        <f>ROUND(SUM(DX128:DX133),2)</f>
        <v>0</v>
      </c>
      <c r="DY127" s="30"/>
      <c r="DZ127" s="72">
        <f>ROUND(SUM(DZ128:DZ133),2)</f>
        <v>0</v>
      </c>
      <c r="EA127" s="72"/>
      <c r="EB127" s="72">
        <f>ROUND(SUM(EB128:EB133),2)</f>
        <v>0</v>
      </c>
      <c r="EC127" s="72"/>
      <c r="ED127" s="72">
        <f t="shared" si="198"/>
        <v>-91666.709999999992</v>
      </c>
      <c r="EE127" s="72">
        <f>ROUND(SUM(EE128:EE133),2)</f>
        <v>0</v>
      </c>
      <c r="EF127" s="30"/>
      <c r="EG127" s="72">
        <f>ROUND(SUM(EG128:EG133),2)</f>
        <v>0</v>
      </c>
      <c r="EH127" s="31"/>
      <c r="EI127" s="72">
        <f>ROUND(SUM(EI128:EI133),2)</f>
        <v>-76452.25</v>
      </c>
      <c r="EJ127" s="31"/>
      <c r="EK127" s="72">
        <f>ROUND(SUM(EK128:EK133),2)</f>
        <v>0</v>
      </c>
      <c r="EL127" s="72"/>
      <c r="EM127" s="72">
        <f>ROUND(SUM(EM128:EM133),2)</f>
        <v>0</v>
      </c>
      <c r="EN127" s="31"/>
      <c r="EO127" s="72">
        <f>ROUND(SUM(EO128:EO133),2)</f>
        <v>0</v>
      </c>
      <c r="EP127" s="72"/>
      <c r="EQ127" s="72">
        <f>ROUND(SUM(EQ128:EQ133),2)</f>
        <v>0</v>
      </c>
      <c r="ER127" s="72"/>
      <c r="ES127" s="72">
        <f>ROUND(SUM(ES128:ES133),2)</f>
        <v>0</v>
      </c>
      <c r="ET127" s="72"/>
      <c r="EU127" s="72">
        <f>ROUND(SUM(EU128:EU133),2)</f>
        <v>0</v>
      </c>
      <c r="EV127" s="72"/>
      <c r="EW127" s="72">
        <f>ROUND(SUM(EW128:EW133),2)</f>
        <v>0</v>
      </c>
      <c r="EX127" s="72"/>
      <c r="EY127" s="72">
        <f>ROUND(SUM(EY128:EY133),2)</f>
        <v>0</v>
      </c>
      <c r="EZ127" s="72">
        <f t="shared" si="176"/>
        <v>-76452.25</v>
      </c>
      <c r="FA127" s="72">
        <f>ROUND(SUM(FA128:FA133),2)</f>
        <v>-6366.2</v>
      </c>
      <c r="FB127" s="30"/>
      <c r="FC127" s="72">
        <f>ROUND(SUM(FC128:FC133),2)</f>
        <v>-17009.78</v>
      </c>
      <c r="FD127" s="30"/>
      <c r="FE127" s="72">
        <f>ROUND(SUM(FE128:FE133),2)</f>
        <v>-134873.13</v>
      </c>
      <c r="FF127" s="31"/>
      <c r="FG127" s="72">
        <f>ROUND(SUM(FG128:FG133),2)</f>
        <v>0</v>
      </c>
      <c r="FH127" s="72"/>
      <c r="FI127" s="72">
        <f>ROUND(SUM(FI128:FI133),2)</f>
        <v>0</v>
      </c>
      <c r="FJ127" s="72"/>
      <c r="FK127" s="72">
        <f>ROUND(SUM(FK128:FK133),2)</f>
        <v>0</v>
      </c>
      <c r="FL127" s="72"/>
      <c r="FM127" s="72">
        <f>ROUND(SUM(FM128:FM133),2)</f>
        <v>0</v>
      </c>
      <c r="FN127" s="72"/>
      <c r="FO127" s="72">
        <f>ROUND(SUM(FO128:FO133),2)</f>
        <v>0</v>
      </c>
      <c r="FP127" s="31"/>
      <c r="FQ127" s="72">
        <f>ROUND(SUM(FQ128:FQ133),2)</f>
        <v>0</v>
      </c>
      <c r="FR127" s="31"/>
      <c r="FS127" s="72">
        <f>ROUND(SUM(FS128:FS133),2)</f>
        <v>0</v>
      </c>
      <c r="FT127" s="72"/>
      <c r="FU127" s="72">
        <f>ROUND(SUM(FU128:FU133),2)</f>
        <v>0</v>
      </c>
      <c r="FV127" s="72">
        <f t="shared" si="177"/>
        <v>-158249.11000000002</v>
      </c>
      <c r="FW127" s="72">
        <f>ROUND(SUM(FW128:FW133),2)</f>
        <v>0</v>
      </c>
      <c r="FX127" s="30"/>
      <c r="FY127" s="72">
        <f>ROUND(SUM(FY128:FY133),2)</f>
        <v>0</v>
      </c>
      <c r="FZ127" s="72"/>
      <c r="GA127" s="72">
        <f>ROUND(SUM(GA128:GA133),2)</f>
        <v>-63199.8</v>
      </c>
      <c r="GB127" s="72"/>
      <c r="GC127" s="72">
        <f>ROUND(SUM(GC128:GC133),2)</f>
        <v>0</v>
      </c>
      <c r="GD127" s="72"/>
      <c r="GE127" s="72">
        <f>ROUND(SUM(GE128:GE133),2)</f>
        <v>0</v>
      </c>
      <c r="GF127" s="31"/>
      <c r="GG127" s="72">
        <f>ROUND(SUM(GG128:GG133),2)</f>
        <v>0</v>
      </c>
      <c r="GH127" s="31"/>
      <c r="GI127" s="72">
        <f>ROUND(SUM(GI128:GI133),2)</f>
        <v>0</v>
      </c>
      <c r="GJ127" s="72"/>
      <c r="GK127" s="72">
        <f>ROUND(SUM(GK128:GK133),2)</f>
        <v>0</v>
      </c>
      <c r="GL127" s="31"/>
      <c r="GM127" s="72">
        <f>ROUND(SUM(GM128:GM133),2)</f>
        <v>0</v>
      </c>
      <c r="GN127" s="72"/>
      <c r="GO127" s="72">
        <f>ROUND(SUM(GO128:GO133),2)</f>
        <v>0</v>
      </c>
      <c r="GP127" s="72"/>
      <c r="GQ127" s="72">
        <f>ROUND(SUM(GQ128:GQ133),2)</f>
        <v>0</v>
      </c>
      <c r="GR127" s="30"/>
      <c r="GS127" s="72">
        <f t="shared" si="178"/>
        <v>-63199.8</v>
      </c>
      <c r="GT127" s="72">
        <f>ROUND(SUM(GT128:GT133),2)</f>
        <v>0</v>
      </c>
      <c r="GU127" s="30"/>
      <c r="GV127" s="72">
        <f>ROUND(SUM(GV128:GV133),2)</f>
        <v>-6198.16</v>
      </c>
      <c r="GW127" s="30"/>
      <c r="GX127" s="72">
        <f>ROUND(SUM(GX128:GX133),2)</f>
        <v>-141958.87</v>
      </c>
      <c r="GY127" s="31"/>
      <c r="GZ127" s="72">
        <f>ROUND(SUM(GZ128:GZ133),2)</f>
        <v>0</v>
      </c>
      <c r="HA127" s="72"/>
      <c r="HB127" s="72">
        <f>ROUND(SUM(HB128:HB133),2)</f>
        <v>0</v>
      </c>
      <c r="HC127" s="31"/>
      <c r="HD127" s="72">
        <f>ROUND(SUM(HD128:HD133),2)</f>
        <v>0</v>
      </c>
      <c r="HE127" s="31"/>
      <c r="HF127" s="72">
        <f>ROUND(SUM(HF128:HF133),2)</f>
        <v>0</v>
      </c>
      <c r="HG127" s="72"/>
      <c r="HH127" s="72">
        <f>ROUND(SUM(HH128:HH133),2)</f>
        <v>0</v>
      </c>
      <c r="HI127" s="72"/>
      <c r="HJ127" s="72">
        <f>ROUND(SUM(HJ128:HJ133),2)</f>
        <v>0</v>
      </c>
      <c r="HK127" s="31"/>
      <c r="HL127" s="72">
        <f>ROUND(SUM(HL128:HL133),2)</f>
        <v>0</v>
      </c>
      <c r="HM127" s="72"/>
      <c r="HN127" s="72">
        <f>ROUND(SUM(HN128:HN133),2)</f>
        <v>0</v>
      </c>
      <c r="HO127" s="30"/>
      <c r="HP127" s="72">
        <f t="shared" si="179"/>
        <v>-148157.03</v>
      </c>
      <c r="HQ127" s="72">
        <f>ROUND(SUM(HQ128:HQ133),2)</f>
        <v>-838.81</v>
      </c>
      <c r="HR127" s="30"/>
      <c r="HS127" s="72">
        <f>ROUND(SUM(HS128:HS133),2)</f>
        <v>-9455.9599999999991</v>
      </c>
      <c r="HT127" s="30"/>
      <c r="HU127" s="72">
        <f>ROUND(SUM(HU128:HU133),2)</f>
        <v>-160698.94</v>
      </c>
      <c r="HV127" s="31"/>
      <c r="HW127" s="72">
        <f>ROUND(SUM(HW128:HW133),2)</f>
        <v>0</v>
      </c>
      <c r="HX127" s="31"/>
      <c r="HY127" s="72">
        <f>ROUND(SUM(HY128:HY133),2)</f>
        <v>0</v>
      </c>
      <c r="HZ127" s="72"/>
      <c r="IA127" s="72">
        <f>ROUND(SUM(IA128:IA133),2)</f>
        <v>0</v>
      </c>
      <c r="IB127" s="72"/>
      <c r="IC127" s="72"/>
      <c r="ID127" s="31"/>
      <c r="IE127" s="72">
        <f>ROUND(SUM(IE128:IE133),2)</f>
        <v>0</v>
      </c>
      <c r="IF127" s="72"/>
      <c r="IG127" s="72">
        <f>ROUND(SUM(IG128:IG133),2)</f>
        <v>0</v>
      </c>
      <c r="IH127" s="31"/>
      <c r="II127" s="72">
        <f>ROUND(SUM(II128:II133),2)</f>
        <v>0</v>
      </c>
      <c r="IJ127" s="72"/>
      <c r="IK127" s="72"/>
      <c r="IL127" s="72"/>
      <c r="IM127" s="72">
        <f>ROUND(SUM(IM128:IM133),2)</f>
        <v>0</v>
      </c>
      <c r="IN127" s="31"/>
      <c r="IO127" s="72">
        <f t="shared" si="180"/>
        <v>-170993.71</v>
      </c>
      <c r="IP127" s="72">
        <f>ROUND(SUM(IP128:IP133),2)</f>
        <v>-1601.82</v>
      </c>
      <c r="IQ127" s="30"/>
      <c r="IR127" s="72">
        <f>ROUND(SUM(IR128:IR133),2)</f>
        <v>-19472.900000000001</v>
      </c>
      <c r="IS127" s="30"/>
      <c r="IT127" s="72">
        <f>ROUND(SUM(IT128:IT133),2)</f>
        <v>-159134.84</v>
      </c>
      <c r="IU127" s="72"/>
      <c r="IV127" s="72">
        <f>ROUND(SUM(IV128:IV133),2)</f>
        <v>0</v>
      </c>
      <c r="IW127" s="31"/>
      <c r="IX127" s="72">
        <f>ROUND(SUM(IX128:IX133),2)</f>
        <v>0</v>
      </c>
      <c r="IY127" s="72"/>
      <c r="IZ127" s="72">
        <f>ROUND(SUM(IZ128:IZ133),2)</f>
        <v>0</v>
      </c>
      <c r="JA127" s="72"/>
      <c r="JB127" s="72">
        <f>ROUND(SUM(JB128:JB133),2)</f>
        <v>0</v>
      </c>
      <c r="JC127" s="72"/>
      <c r="JD127" s="72">
        <f>ROUND(SUM(JD128:JD133),2)</f>
        <v>0</v>
      </c>
      <c r="JE127" s="72"/>
      <c r="JF127" s="72">
        <f>ROUND(SUM(JF128:JF133),2)</f>
        <v>0</v>
      </c>
      <c r="JG127" s="72"/>
      <c r="JH127" s="72">
        <f>ROUND(SUM(JH128:JH133),2)</f>
        <v>0</v>
      </c>
      <c r="JI127" s="72"/>
      <c r="JJ127" s="72">
        <f>ROUND(SUM(JJ128:JJ133),2)</f>
        <v>0</v>
      </c>
      <c r="JK127" s="31"/>
      <c r="JL127" s="72">
        <f>ROUND(SUM(JL128:JL133),2)</f>
        <v>0</v>
      </c>
      <c r="JM127" s="72"/>
      <c r="JN127" s="72">
        <f t="shared" si="181"/>
        <v>-180209.56</v>
      </c>
      <c r="JO127" s="72">
        <f>ROUND(SUM(JO128:JO133),2)</f>
        <v>0</v>
      </c>
      <c r="JP127" s="72"/>
      <c r="JQ127" s="72">
        <f>ROUND(SUM(JQ128:JQ133),2)</f>
        <v>0</v>
      </c>
      <c r="JR127" s="72"/>
      <c r="JS127" s="72">
        <f>ROUND(SUM(JS128:JS133),2)</f>
        <v>0</v>
      </c>
      <c r="JT127" s="72"/>
      <c r="JU127" s="72">
        <f>ROUND(SUM(JU128:JU133),2)</f>
        <v>0</v>
      </c>
      <c r="JV127" s="72"/>
      <c r="JW127" s="72">
        <f t="shared" si="139"/>
        <v>0</v>
      </c>
      <c r="JX127" s="17"/>
      <c r="JY127" s="72">
        <f>ROUND(SUM(JY128:JY133),2)</f>
        <v>-18053.439999999999</v>
      </c>
      <c r="JZ127" s="30"/>
      <c r="KA127" s="72">
        <f>ROUND(SUM(KA128:KA133),2)</f>
        <v>-84534.32</v>
      </c>
      <c r="KB127" s="72"/>
      <c r="KC127" s="72">
        <f>ROUND(SUM(KC128:KC133),2)</f>
        <v>-1155845.8400000001</v>
      </c>
      <c r="KD127" s="72"/>
      <c r="KE127" s="72">
        <f>ROUND(SUM(KE128:KE133),2)</f>
        <v>-62.58</v>
      </c>
      <c r="KF127" s="72"/>
      <c r="KG127" s="72">
        <f>ROUND(SUM(KG128:KG133),2)</f>
        <v>0</v>
      </c>
      <c r="KH127" s="72"/>
      <c r="KI127" s="72">
        <f>ROUND(SUM(KI128:KI133),2)</f>
        <v>0</v>
      </c>
      <c r="KJ127" s="72"/>
      <c r="KK127" s="72">
        <f>ROUND(SUM(KK128:KK133),2)</f>
        <v>0</v>
      </c>
      <c r="KL127" s="72"/>
      <c r="KM127" s="72">
        <f>ROUND(SUM(KM128:KM133),2)</f>
        <v>0</v>
      </c>
      <c r="KN127" s="72"/>
      <c r="KO127" s="72">
        <f>ROUND(SUM(KO128:KO133),2)</f>
        <v>0</v>
      </c>
      <c r="KP127" s="72"/>
      <c r="KQ127" s="72">
        <f t="shared" si="182"/>
        <v>-1258496.1800000002</v>
      </c>
      <c r="KR127" s="9"/>
      <c r="KS127" s="72">
        <v>-1005272.86</v>
      </c>
      <c r="KT127" s="23"/>
      <c r="KU127" s="23"/>
      <c r="KV127" s="14"/>
    </row>
    <row r="128" spans="1:308" hidden="1" x14ac:dyDescent="0.2">
      <c r="A128" s="74">
        <v>13</v>
      </c>
      <c r="B128" s="40" t="s">
        <v>231</v>
      </c>
      <c r="C128" s="11" t="s">
        <v>232</v>
      </c>
      <c r="E128" s="19"/>
      <c r="F128" s="9">
        <v>0</v>
      </c>
      <c r="G128" s="19"/>
      <c r="H128" s="9">
        <v>0</v>
      </c>
      <c r="I128" s="19"/>
      <c r="J128" s="9">
        <v>0</v>
      </c>
      <c r="K128" s="9"/>
      <c r="L128" s="9">
        <v>0</v>
      </c>
      <c r="M128" s="9"/>
      <c r="N128" s="9"/>
      <c r="O128" s="9"/>
      <c r="P128" s="9">
        <v>0</v>
      </c>
      <c r="Q128" s="9"/>
      <c r="R128" s="9">
        <v>0</v>
      </c>
      <c r="S128" s="9"/>
      <c r="T128" s="9"/>
      <c r="U128" s="9"/>
      <c r="V128" s="9"/>
      <c r="W128" s="9"/>
      <c r="X128" s="19"/>
      <c r="Y128" s="31">
        <f>SUM(F128:X128)</f>
        <v>0</v>
      </c>
      <c r="Z128" s="9">
        <v>0</v>
      </c>
      <c r="AA128" s="19"/>
      <c r="AB128" s="9">
        <v>0</v>
      </c>
      <c r="AC128" s="19"/>
      <c r="AD128" s="9">
        <v>0</v>
      </c>
      <c r="AE128" s="9"/>
      <c r="AF128" s="9">
        <v>0</v>
      </c>
      <c r="AG128" s="9"/>
      <c r="AH128" s="9">
        <v>0</v>
      </c>
      <c r="AI128" s="9"/>
      <c r="AJ128" s="9"/>
      <c r="AK128" s="9"/>
      <c r="AL128" s="9">
        <v>0</v>
      </c>
      <c r="AM128" s="9"/>
      <c r="AN128" s="9">
        <v>0</v>
      </c>
      <c r="AO128" s="9"/>
      <c r="AP128" s="9"/>
      <c r="AQ128" s="9"/>
      <c r="AR128" s="9"/>
      <c r="AS128" s="9"/>
      <c r="AT128" s="9"/>
      <c r="AU128" s="9"/>
      <c r="AV128" s="31">
        <f t="shared" si="172"/>
        <v>0</v>
      </c>
      <c r="AW128" s="9">
        <v>0</v>
      </c>
      <c r="AX128" s="19"/>
      <c r="AY128" s="9">
        <v>0</v>
      </c>
      <c r="AZ128" s="9"/>
      <c r="BA128" s="9">
        <v>0</v>
      </c>
      <c r="BB128" s="9"/>
      <c r="BC128" s="9">
        <v>0</v>
      </c>
      <c r="BD128" s="9"/>
      <c r="BE128" s="9"/>
      <c r="BF128" s="9"/>
      <c r="BG128" s="9">
        <v>0</v>
      </c>
      <c r="BH128" s="9"/>
      <c r="BI128" s="9">
        <v>0</v>
      </c>
      <c r="BJ128" s="9"/>
      <c r="BK128" s="9"/>
      <c r="BL128" s="9"/>
      <c r="BM128" s="9">
        <v>0</v>
      </c>
      <c r="BN128" s="9"/>
      <c r="BO128" s="9">
        <v>0</v>
      </c>
      <c r="BP128" s="19"/>
      <c r="BQ128" s="31">
        <f>SUM(AW128:BP128)</f>
        <v>0</v>
      </c>
      <c r="BR128" s="9">
        <v>0</v>
      </c>
      <c r="BS128" s="19"/>
      <c r="BT128" s="9">
        <v>0</v>
      </c>
      <c r="BU128" s="9"/>
      <c r="BV128" s="9">
        <v>0</v>
      </c>
      <c r="BW128" s="9"/>
      <c r="BX128" s="9">
        <v>0</v>
      </c>
      <c r="BY128" s="9"/>
      <c r="BZ128" s="9"/>
      <c r="CA128" s="9"/>
      <c r="CB128" s="9">
        <v>0</v>
      </c>
      <c r="CC128" s="9"/>
      <c r="CD128" s="9">
        <v>0</v>
      </c>
      <c r="CE128" s="9"/>
      <c r="CF128" s="9"/>
      <c r="CG128" s="9"/>
      <c r="CH128" s="9">
        <v>0</v>
      </c>
      <c r="CI128" s="9"/>
      <c r="CJ128" s="9">
        <v>0</v>
      </c>
      <c r="CK128" s="19"/>
      <c r="CL128" s="31">
        <f t="shared" si="174"/>
        <v>0</v>
      </c>
      <c r="CM128" s="9">
        <v>0</v>
      </c>
      <c r="CN128" s="19"/>
      <c r="CO128" s="9">
        <v>0</v>
      </c>
      <c r="CP128" s="9"/>
      <c r="CQ128" s="9">
        <v>0</v>
      </c>
      <c r="CR128" s="9"/>
      <c r="CS128" s="9">
        <v>0</v>
      </c>
      <c r="CT128" s="9"/>
      <c r="CU128" s="9"/>
      <c r="CV128" s="9"/>
      <c r="CW128" s="9">
        <v>0</v>
      </c>
      <c r="CX128" s="9"/>
      <c r="CY128" s="9">
        <v>0</v>
      </c>
      <c r="CZ128" s="9"/>
      <c r="DA128" s="9"/>
      <c r="DB128" s="9"/>
      <c r="DC128" s="9">
        <v>0</v>
      </c>
      <c r="DD128" s="9"/>
      <c r="DE128" s="9">
        <v>0</v>
      </c>
      <c r="DF128" s="19"/>
      <c r="DG128" s="31">
        <f t="shared" si="175"/>
        <v>0</v>
      </c>
      <c r="DH128" s="9">
        <v>0</v>
      </c>
      <c r="DI128" s="19"/>
      <c r="DJ128" s="9">
        <v>0</v>
      </c>
      <c r="DK128" s="9"/>
      <c r="DL128" s="9">
        <v>0</v>
      </c>
      <c r="DM128" s="9"/>
      <c r="DN128" s="9">
        <v>0</v>
      </c>
      <c r="DO128" s="9"/>
      <c r="DP128" s="9"/>
      <c r="DQ128" s="9"/>
      <c r="DR128" s="9">
        <v>0</v>
      </c>
      <c r="DS128" s="9"/>
      <c r="DT128" s="9">
        <v>0</v>
      </c>
      <c r="DU128" s="9"/>
      <c r="DV128" s="9"/>
      <c r="DW128" s="9"/>
      <c r="DX128" s="9"/>
      <c r="DY128" s="19"/>
      <c r="DZ128" s="9">
        <v>0</v>
      </c>
      <c r="EA128" s="9"/>
      <c r="EB128" s="9">
        <v>0</v>
      </c>
      <c r="EC128" s="9"/>
      <c r="ED128" s="31">
        <f t="shared" si="198"/>
        <v>0</v>
      </c>
      <c r="EE128" s="9">
        <v>0</v>
      </c>
      <c r="EF128" s="19"/>
      <c r="EG128" s="9">
        <v>0</v>
      </c>
      <c r="EH128" s="9"/>
      <c r="EI128" s="9">
        <v>0</v>
      </c>
      <c r="EJ128" s="9"/>
      <c r="EK128" s="9">
        <v>0</v>
      </c>
      <c r="EL128" s="9"/>
      <c r="EM128" s="9"/>
      <c r="EN128" s="9"/>
      <c r="EO128" s="9">
        <v>0</v>
      </c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31">
        <f t="shared" si="176"/>
        <v>0</v>
      </c>
      <c r="FA128" s="9">
        <v>0</v>
      </c>
      <c r="FB128" s="19"/>
      <c r="FC128" s="9">
        <v>0</v>
      </c>
      <c r="FD128" s="19"/>
      <c r="FE128" s="9">
        <v>0</v>
      </c>
      <c r="FF128" s="9"/>
      <c r="FG128" s="9">
        <v>0</v>
      </c>
      <c r="FH128" s="9"/>
      <c r="FI128" s="9"/>
      <c r="FJ128" s="9"/>
      <c r="FK128" s="9"/>
      <c r="FL128" s="9"/>
      <c r="FM128" s="9">
        <v>0</v>
      </c>
      <c r="FN128" s="9"/>
      <c r="FO128" s="9"/>
      <c r="FP128" s="9"/>
      <c r="FQ128" s="9"/>
      <c r="FR128" s="9"/>
      <c r="FS128" s="9">
        <v>0</v>
      </c>
      <c r="FT128" s="9"/>
      <c r="FU128" s="9">
        <v>0</v>
      </c>
      <c r="FV128" s="31">
        <f t="shared" si="177"/>
        <v>0</v>
      </c>
      <c r="FW128" s="9">
        <v>0</v>
      </c>
      <c r="FX128" s="19"/>
      <c r="FY128" s="9">
        <v>0</v>
      </c>
      <c r="FZ128" s="9"/>
      <c r="GA128" s="9">
        <v>0</v>
      </c>
      <c r="GB128" s="9"/>
      <c r="GC128" s="9">
        <v>0</v>
      </c>
      <c r="GD128" s="9"/>
      <c r="GE128" s="9"/>
      <c r="GF128" s="9"/>
      <c r="GG128" s="9"/>
      <c r="GH128" s="9"/>
      <c r="GI128" s="9">
        <v>0</v>
      </c>
      <c r="GJ128" s="9"/>
      <c r="GK128" s="9"/>
      <c r="GL128" s="9"/>
      <c r="GM128" s="9"/>
      <c r="GN128" s="9"/>
      <c r="GO128" s="9">
        <v>0</v>
      </c>
      <c r="GP128" s="9"/>
      <c r="GQ128" s="9">
        <v>0</v>
      </c>
      <c r="GR128" s="19"/>
      <c r="GS128" s="31">
        <f t="shared" si="178"/>
        <v>0</v>
      </c>
      <c r="GT128" s="9">
        <v>0</v>
      </c>
      <c r="GU128" s="19"/>
      <c r="GV128" s="9">
        <v>0</v>
      </c>
      <c r="GW128" s="19"/>
      <c r="GX128" s="9">
        <v>0</v>
      </c>
      <c r="GY128" s="9"/>
      <c r="GZ128" s="9">
        <v>0</v>
      </c>
      <c r="HA128" s="9"/>
      <c r="HB128" s="9"/>
      <c r="HC128" s="9"/>
      <c r="HD128" s="9">
        <v>0</v>
      </c>
      <c r="HE128" s="9"/>
      <c r="HF128" s="9">
        <v>0</v>
      </c>
      <c r="HG128" s="9"/>
      <c r="HH128" s="9"/>
      <c r="HI128" s="9"/>
      <c r="HJ128" s="9">
        <v>0</v>
      </c>
      <c r="HK128" s="9"/>
      <c r="HL128" s="9">
        <v>0</v>
      </c>
      <c r="HM128" s="9"/>
      <c r="HN128" s="9">
        <v>0</v>
      </c>
      <c r="HO128" s="19"/>
      <c r="HP128" s="31">
        <f t="shared" si="179"/>
        <v>0</v>
      </c>
      <c r="HQ128" s="9">
        <v>0</v>
      </c>
      <c r="HR128" s="19"/>
      <c r="HS128" s="9">
        <v>0</v>
      </c>
      <c r="HT128" s="19"/>
      <c r="HU128" s="9">
        <v>0</v>
      </c>
      <c r="HV128" s="9"/>
      <c r="HW128" s="9"/>
      <c r="HX128" s="9"/>
      <c r="HY128" s="9">
        <v>0</v>
      </c>
      <c r="HZ128" s="9"/>
      <c r="IA128" s="9"/>
      <c r="IB128" s="17"/>
      <c r="IC128" s="17"/>
      <c r="ID128" s="9"/>
      <c r="IE128" s="9">
        <v>0</v>
      </c>
      <c r="IF128" s="9"/>
      <c r="IG128" s="9"/>
      <c r="IH128" s="9"/>
      <c r="II128" s="9">
        <v>0</v>
      </c>
      <c r="IJ128" s="9"/>
      <c r="IK128" s="9"/>
      <c r="IL128" s="9"/>
      <c r="IM128" s="9">
        <v>0</v>
      </c>
      <c r="IN128" s="9"/>
      <c r="IO128" s="31">
        <f t="shared" si="180"/>
        <v>0</v>
      </c>
      <c r="IP128" s="9">
        <v>0</v>
      </c>
      <c r="IQ128" s="19"/>
      <c r="IR128" s="9">
        <v>0</v>
      </c>
      <c r="IS128" s="19"/>
      <c r="IT128" s="9">
        <v>-500</v>
      </c>
      <c r="IU128" s="9"/>
      <c r="IV128" s="9"/>
      <c r="IW128" s="9"/>
      <c r="IX128" s="9"/>
      <c r="IY128" s="9"/>
      <c r="IZ128" s="9"/>
      <c r="JA128" s="9"/>
      <c r="JB128" s="9"/>
      <c r="JC128" s="9"/>
      <c r="JD128" s="9"/>
      <c r="JE128" s="9"/>
      <c r="JF128" s="9"/>
      <c r="JG128" s="9"/>
      <c r="JH128" s="9">
        <v>0</v>
      </c>
      <c r="JI128" s="9"/>
      <c r="JJ128" s="9">
        <v>0</v>
      </c>
      <c r="JK128" s="9"/>
      <c r="JL128" s="9"/>
      <c r="JM128" s="9"/>
      <c r="JN128" s="31">
        <f>SUM(IP128:JK128)</f>
        <v>-500</v>
      </c>
      <c r="JO128" s="9">
        <v>0</v>
      </c>
      <c r="JP128" s="9"/>
      <c r="JQ128" s="9"/>
      <c r="JR128" s="9"/>
      <c r="JS128" s="9">
        <f>P128+AL128+CB128+CW128+DR128+FK128+GG128+HD128+IC128+JB128</f>
        <v>0</v>
      </c>
      <c r="JT128" s="9"/>
      <c r="JU128" s="9">
        <f>DF128</f>
        <v>0</v>
      </c>
      <c r="JV128" s="9"/>
      <c r="JW128" s="72">
        <f t="shared" si="139"/>
        <v>0</v>
      </c>
      <c r="JX128" s="9"/>
      <c r="JY128" s="9">
        <f t="shared" ref="JY128:JY133" si="199">F128+Z128+AW128+BR128+CM128+DH128+EE128+FA128+FW128+GT128+HQ128+IP128</f>
        <v>0</v>
      </c>
      <c r="JZ128" s="19"/>
      <c r="KA128" s="9">
        <f t="shared" ref="KA128:KA133" si="200">H128+AB128+AY128+BT128+CO128+DJ128+EG128+FC128+FY128+GV128+HS128+IR128</f>
        <v>0</v>
      </c>
      <c r="KB128" s="9"/>
      <c r="KC128" s="9">
        <f>J128+AD128+BA128+BV128+CQ128+DL128+EI128+FE128+GA128+HD128+IT128+HU128</f>
        <v>-500</v>
      </c>
      <c r="KD128" s="9"/>
      <c r="KE128" s="9">
        <f>L128+AH128+BC128+BX128+CS128+DN128</f>
        <v>0</v>
      </c>
      <c r="KF128" s="9"/>
      <c r="KG128" s="9"/>
      <c r="KH128" s="9"/>
      <c r="KI128" s="9"/>
      <c r="KJ128" s="9"/>
      <c r="KK128" s="9"/>
      <c r="KL128" s="9"/>
      <c r="KM128" s="9"/>
      <c r="KN128" s="9"/>
      <c r="KO128" s="9">
        <f>BM128+CH128+DC128+DZ128</f>
        <v>0</v>
      </c>
      <c r="KP128" s="9"/>
      <c r="KQ128" s="31">
        <f>SUM(JY128:KP128)</f>
        <v>-500</v>
      </c>
      <c r="KR128" s="9"/>
      <c r="KS128" s="31">
        <v>0</v>
      </c>
      <c r="KT128" s="23"/>
      <c r="KU128" s="23"/>
      <c r="KV128" s="14"/>
    </row>
    <row r="129" spans="1:308" x14ac:dyDescent="0.2">
      <c r="A129" s="74">
        <v>13</v>
      </c>
      <c r="B129" s="40" t="s">
        <v>233</v>
      </c>
      <c r="C129" s="11" t="s">
        <v>234</v>
      </c>
      <c r="E129" s="19"/>
      <c r="F129" s="9">
        <v>0</v>
      </c>
      <c r="G129" s="19"/>
      <c r="H129" s="9">
        <v>0</v>
      </c>
      <c r="I129" s="19"/>
      <c r="J129" s="9">
        <v>-28056.010000000002</v>
      </c>
      <c r="K129" s="9"/>
      <c r="L129" s="9">
        <v>0</v>
      </c>
      <c r="M129" s="9"/>
      <c r="N129" s="9">
        <v>0</v>
      </c>
      <c r="O129" s="9"/>
      <c r="P129" s="9">
        <v>0</v>
      </c>
      <c r="Q129" s="9"/>
      <c r="R129" s="9">
        <v>0</v>
      </c>
      <c r="S129" s="9"/>
      <c r="T129" s="9">
        <v>0</v>
      </c>
      <c r="U129" s="9"/>
      <c r="V129" s="9">
        <v>0</v>
      </c>
      <c r="W129" s="9"/>
      <c r="X129" s="9">
        <v>0</v>
      </c>
      <c r="Y129" s="31">
        <f t="shared" ref="Y129:Y142" si="201">SUM(F129:X129)</f>
        <v>-28056.010000000002</v>
      </c>
      <c r="Z129" s="9">
        <v>0</v>
      </c>
      <c r="AA129" s="19"/>
      <c r="AB129" s="9">
        <v>0</v>
      </c>
      <c r="AC129" s="19"/>
      <c r="AD129" s="9">
        <v>-14820.14</v>
      </c>
      <c r="AE129" s="9"/>
      <c r="AF129" s="9">
        <v>0</v>
      </c>
      <c r="AG129" s="9"/>
      <c r="AH129" s="9">
        <v>0</v>
      </c>
      <c r="AI129" s="9"/>
      <c r="AJ129" s="9">
        <v>0</v>
      </c>
      <c r="AK129" s="9"/>
      <c r="AL129" s="9">
        <v>0</v>
      </c>
      <c r="AM129" s="9"/>
      <c r="AN129" s="9">
        <v>0</v>
      </c>
      <c r="AO129" s="9"/>
      <c r="AP129" s="9">
        <v>0</v>
      </c>
      <c r="AQ129" s="9"/>
      <c r="AR129" s="9">
        <v>0</v>
      </c>
      <c r="AS129" s="9"/>
      <c r="AT129" s="9">
        <v>0</v>
      </c>
      <c r="AU129" s="9"/>
      <c r="AV129" s="31">
        <f t="shared" si="172"/>
        <v>-14820.14</v>
      </c>
      <c r="AW129" s="9">
        <v>-2413.9899999999998</v>
      </c>
      <c r="AX129" s="19"/>
      <c r="AY129" s="9">
        <v>-17481.5</v>
      </c>
      <c r="AZ129" s="9"/>
      <c r="BA129" s="9">
        <v>-15300.13</v>
      </c>
      <c r="BB129" s="9"/>
      <c r="BC129" s="9">
        <v>-62.58</v>
      </c>
      <c r="BD129" s="9"/>
      <c r="BE129" s="9">
        <v>0</v>
      </c>
      <c r="BF129" s="9"/>
      <c r="BG129" s="9">
        <v>0</v>
      </c>
      <c r="BH129" s="9"/>
      <c r="BI129" s="9">
        <v>0</v>
      </c>
      <c r="BJ129" s="9"/>
      <c r="BK129" s="9">
        <v>0</v>
      </c>
      <c r="BL129" s="9"/>
      <c r="BM129" s="9">
        <v>0</v>
      </c>
      <c r="BN129" s="9"/>
      <c r="BO129" s="9">
        <v>0</v>
      </c>
      <c r="BP129" s="19"/>
      <c r="BQ129" s="31">
        <f t="shared" ref="BQ129:BQ142" si="202">SUM(AW129:BP129)</f>
        <v>-35258.199999999997</v>
      </c>
      <c r="BR129" s="9">
        <v>-2113.81</v>
      </c>
      <c r="BS129" s="19"/>
      <c r="BT129" s="9">
        <v>-2916.6</v>
      </c>
      <c r="BU129" s="9"/>
      <c r="BV129" s="9">
        <v>-38653.47</v>
      </c>
      <c r="BW129" s="9"/>
      <c r="BX129" s="9">
        <v>0</v>
      </c>
      <c r="BY129" s="9"/>
      <c r="BZ129" s="9">
        <v>0</v>
      </c>
      <c r="CA129" s="9"/>
      <c r="CB129" s="9">
        <v>0</v>
      </c>
      <c r="CC129" s="9"/>
      <c r="CD129" s="9">
        <v>0</v>
      </c>
      <c r="CE129" s="9"/>
      <c r="CF129" s="9">
        <v>0</v>
      </c>
      <c r="CG129" s="9"/>
      <c r="CH129" s="9">
        <v>0</v>
      </c>
      <c r="CI129" s="9"/>
      <c r="CJ129" s="9">
        <v>0</v>
      </c>
      <c r="CK129" s="19"/>
      <c r="CL129" s="31">
        <f t="shared" si="174"/>
        <v>-43683.880000000005</v>
      </c>
      <c r="CM129" s="9">
        <v>-761.61</v>
      </c>
      <c r="CN129" s="19"/>
      <c r="CO129" s="9">
        <v>-4996</v>
      </c>
      <c r="CP129" s="9"/>
      <c r="CQ129" s="9">
        <v>-22570.93</v>
      </c>
      <c r="CR129" s="9"/>
      <c r="CS129" s="9">
        <v>0</v>
      </c>
      <c r="CT129" s="9"/>
      <c r="CU129" s="9">
        <v>0</v>
      </c>
      <c r="CV129" s="9"/>
      <c r="CW129" s="9">
        <v>0</v>
      </c>
      <c r="CX129" s="9"/>
      <c r="CY129" s="9">
        <v>0</v>
      </c>
      <c r="CZ129" s="9"/>
      <c r="DA129" s="9">
        <v>0</v>
      </c>
      <c r="DB129" s="9"/>
      <c r="DC129" s="9">
        <v>0</v>
      </c>
      <c r="DD129" s="9"/>
      <c r="DE129" s="9">
        <v>0</v>
      </c>
      <c r="DF129" s="19"/>
      <c r="DG129" s="31">
        <f t="shared" si="175"/>
        <v>-28328.54</v>
      </c>
      <c r="DH129" s="9">
        <v>-607.20000000000005</v>
      </c>
      <c r="DI129" s="19"/>
      <c r="DJ129" s="9">
        <v>-2779.42</v>
      </c>
      <c r="DK129" s="9"/>
      <c r="DL129" s="9">
        <v>-21460.670000000002</v>
      </c>
      <c r="DM129" s="9"/>
      <c r="DN129" s="9">
        <v>0</v>
      </c>
      <c r="DO129" s="9"/>
      <c r="DP129" s="9">
        <v>0</v>
      </c>
      <c r="DQ129" s="9"/>
      <c r="DR129" s="9">
        <v>0</v>
      </c>
      <c r="DS129" s="9"/>
      <c r="DT129" s="9">
        <v>0</v>
      </c>
      <c r="DU129" s="9"/>
      <c r="DV129" s="9">
        <v>0</v>
      </c>
      <c r="DW129" s="9"/>
      <c r="DX129" s="9">
        <v>0</v>
      </c>
      <c r="DY129" s="19"/>
      <c r="DZ129" s="9">
        <v>0</v>
      </c>
      <c r="EA129" s="9"/>
      <c r="EB129" s="9">
        <v>0</v>
      </c>
      <c r="EC129" s="9"/>
      <c r="ED129" s="31">
        <f t="shared" si="198"/>
        <v>-24847.29</v>
      </c>
      <c r="EE129" s="9">
        <v>0</v>
      </c>
      <c r="EF129" s="19"/>
      <c r="EG129" s="9">
        <v>0</v>
      </c>
      <c r="EH129" s="9"/>
      <c r="EI129" s="9">
        <v>-22253.47</v>
      </c>
      <c r="EJ129" s="9"/>
      <c r="EK129" s="9">
        <v>0</v>
      </c>
      <c r="EL129" s="9"/>
      <c r="EM129" s="9">
        <v>0</v>
      </c>
      <c r="EN129" s="9"/>
      <c r="EO129" s="9">
        <v>0</v>
      </c>
      <c r="EP129" s="9"/>
      <c r="EQ129" s="9">
        <v>0</v>
      </c>
      <c r="ER129" s="9"/>
      <c r="ES129" s="9">
        <v>0</v>
      </c>
      <c r="ET129" s="9"/>
      <c r="EU129" s="9">
        <v>0</v>
      </c>
      <c r="EV129" s="9"/>
      <c r="EW129" s="9">
        <v>0</v>
      </c>
      <c r="EX129" s="9"/>
      <c r="EY129" s="9">
        <v>0</v>
      </c>
      <c r="EZ129" s="31">
        <f t="shared" si="176"/>
        <v>-22253.47</v>
      </c>
      <c r="FA129" s="9">
        <v>-1366.2</v>
      </c>
      <c r="FB129" s="19"/>
      <c r="FC129" s="9">
        <v>-17009.78</v>
      </c>
      <c r="FD129" s="19"/>
      <c r="FE129" s="9">
        <v>-61472.639999999999</v>
      </c>
      <c r="FF129" s="9"/>
      <c r="FG129" s="9">
        <v>0</v>
      </c>
      <c r="FH129" s="9"/>
      <c r="FI129" s="9">
        <v>0</v>
      </c>
      <c r="FJ129" s="9"/>
      <c r="FK129" s="9">
        <v>0</v>
      </c>
      <c r="FL129" s="9"/>
      <c r="FM129" s="9">
        <v>0</v>
      </c>
      <c r="FN129" s="9"/>
      <c r="FO129" s="9">
        <v>0</v>
      </c>
      <c r="FP129" s="9"/>
      <c r="FQ129" s="9">
        <v>0</v>
      </c>
      <c r="FR129" s="9"/>
      <c r="FS129" s="9">
        <v>0</v>
      </c>
      <c r="FT129" s="9"/>
      <c r="FU129" s="9">
        <v>0</v>
      </c>
      <c r="FV129" s="31">
        <f t="shared" si="177"/>
        <v>-79848.62</v>
      </c>
      <c r="FW129" s="9">
        <v>0</v>
      </c>
      <c r="FX129" s="19"/>
      <c r="FY129" s="9">
        <v>0</v>
      </c>
      <c r="FZ129" s="9"/>
      <c r="GA129" s="9">
        <v>-30140.390000000003</v>
      </c>
      <c r="GB129" s="9"/>
      <c r="GC129" s="9">
        <v>0</v>
      </c>
      <c r="GD129" s="9"/>
      <c r="GE129" s="9">
        <v>0</v>
      </c>
      <c r="GF129" s="9"/>
      <c r="GG129" s="9">
        <v>0</v>
      </c>
      <c r="GH129" s="9"/>
      <c r="GI129" s="9">
        <v>0</v>
      </c>
      <c r="GJ129" s="9"/>
      <c r="GK129" s="9">
        <v>0</v>
      </c>
      <c r="GL129" s="9"/>
      <c r="GM129" s="9">
        <v>0</v>
      </c>
      <c r="GN129" s="9"/>
      <c r="GO129" s="9">
        <v>0</v>
      </c>
      <c r="GP129" s="9"/>
      <c r="GQ129" s="9">
        <v>0</v>
      </c>
      <c r="GR129" s="19"/>
      <c r="GS129" s="31">
        <f t="shared" si="178"/>
        <v>-30140.390000000003</v>
      </c>
      <c r="GT129" s="9">
        <v>0</v>
      </c>
      <c r="GU129" s="19"/>
      <c r="GV129" s="9">
        <v>-6198.16</v>
      </c>
      <c r="GW129" s="19"/>
      <c r="GX129" s="9">
        <v>-90795.24</v>
      </c>
      <c r="GY129" s="9"/>
      <c r="GZ129" s="9">
        <v>0</v>
      </c>
      <c r="HA129" s="9"/>
      <c r="HB129" s="9">
        <v>0</v>
      </c>
      <c r="HC129" s="9"/>
      <c r="HD129" s="9">
        <v>0</v>
      </c>
      <c r="HE129" s="9"/>
      <c r="HF129" s="9">
        <v>0</v>
      </c>
      <c r="HG129" s="9"/>
      <c r="HH129" s="9">
        <v>0</v>
      </c>
      <c r="HI129" s="9"/>
      <c r="HJ129" s="9">
        <v>0</v>
      </c>
      <c r="HK129" s="9"/>
      <c r="HL129" s="9">
        <v>0</v>
      </c>
      <c r="HM129" s="9"/>
      <c r="HN129" s="9">
        <v>0</v>
      </c>
      <c r="HO129" s="19"/>
      <c r="HP129" s="31">
        <f t="shared" si="179"/>
        <v>-96993.400000000009</v>
      </c>
      <c r="HQ129" s="9">
        <v>-838.81</v>
      </c>
      <c r="HR129" s="19"/>
      <c r="HS129" s="9">
        <v>-9455.9599999999991</v>
      </c>
      <c r="HT129" s="19"/>
      <c r="HU129" s="9">
        <v>-80703.28</v>
      </c>
      <c r="HV129" s="9"/>
      <c r="HW129" s="9">
        <v>0</v>
      </c>
      <c r="HX129" s="9"/>
      <c r="HY129" s="9">
        <v>0</v>
      </c>
      <c r="HZ129" s="9"/>
      <c r="IA129" s="9">
        <v>0</v>
      </c>
      <c r="IB129" s="17"/>
      <c r="IC129" s="9">
        <v>0</v>
      </c>
      <c r="ID129" s="9"/>
      <c r="IE129" s="9">
        <v>0</v>
      </c>
      <c r="IF129" s="9"/>
      <c r="IG129" s="9">
        <v>0</v>
      </c>
      <c r="IH129" s="9"/>
      <c r="II129" s="9">
        <v>0</v>
      </c>
      <c r="IJ129" s="9"/>
      <c r="IK129" s="9">
        <v>0</v>
      </c>
      <c r="IL129" s="9"/>
      <c r="IM129" s="9">
        <v>0</v>
      </c>
      <c r="IN129" s="9"/>
      <c r="IO129" s="31">
        <f t="shared" si="180"/>
        <v>-90998.05</v>
      </c>
      <c r="IP129" s="9">
        <v>-1601.82</v>
      </c>
      <c r="IQ129" s="19"/>
      <c r="IR129" s="9">
        <v>-19472.900000000001</v>
      </c>
      <c r="IS129" s="19"/>
      <c r="IT129" s="9">
        <v>-57895.41</v>
      </c>
      <c r="IU129" s="9"/>
      <c r="IV129" s="9">
        <v>0</v>
      </c>
      <c r="IW129" s="9"/>
      <c r="IX129" s="9">
        <v>0</v>
      </c>
      <c r="IY129" s="9"/>
      <c r="IZ129" s="9">
        <v>0</v>
      </c>
      <c r="JA129" s="9"/>
      <c r="JB129" s="9">
        <v>0</v>
      </c>
      <c r="JC129" s="9"/>
      <c r="JD129" s="9">
        <v>0</v>
      </c>
      <c r="JE129" s="9"/>
      <c r="JF129" s="9">
        <v>0</v>
      </c>
      <c r="JG129" s="9"/>
      <c r="JH129" s="9">
        <v>0</v>
      </c>
      <c r="JI129" s="9"/>
      <c r="JJ129" s="9">
        <v>0</v>
      </c>
      <c r="JK129" s="9"/>
      <c r="JL129" s="9">
        <v>0</v>
      </c>
      <c r="JM129" s="9"/>
      <c r="JN129" s="31">
        <f t="shared" ref="JN129:JN142" si="203">SUM(IP129:JL129)</f>
        <v>-78970.13</v>
      </c>
      <c r="JO129" s="9">
        <v>0</v>
      </c>
      <c r="JP129" s="9"/>
      <c r="JQ129" s="9">
        <f t="shared" ref="JQ129:JQ133" si="204">HW129+IV129</f>
        <v>0</v>
      </c>
      <c r="JR129" s="9"/>
      <c r="JS129" s="9">
        <f>P129+AL129+CB129+CW129+DR129+FK129+GG129+HD129+IC129+JB129+EO129</f>
        <v>0</v>
      </c>
      <c r="JT129" s="9"/>
      <c r="JU129" s="9">
        <f>AT129+X129+BO129+CJ129+DE129+EB129+EY129+FU129+GQ129+HN129+IM129+JL129</f>
        <v>0</v>
      </c>
      <c r="JV129" s="9"/>
      <c r="JW129" s="72">
        <f t="shared" si="139"/>
        <v>0</v>
      </c>
      <c r="JX129" s="9"/>
      <c r="JY129" s="9">
        <f t="shared" si="199"/>
        <v>-9703.4399999999987</v>
      </c>
      <c r="JZ129" s="19"/>
      <c r="KA129" s="9">
        <f t="shared" si="200"/>
        <v>-80310.319999999992</v>
      </c>
      <c r="KB129" s="9"/>
      <c r="KC129" s="9">
        <f>J129+AD129+BA129+BV129+CQ129+DL129+EI129+FE129+GA129+GX129+IT129+HU129</f>
        <v>-484121.78</v>
      </c>
      <c r="KD129" s="9"/>
      <c r="KE129" s="9">
        <f>L129+AH129+BC129+BX129+CS129+DN129+EK129+FG129+GC129+GZ129+HY129+IX129</f>
        <v>-62.58</v>
      </c>
      <c r="KF129" s="9"/>
      <c r="KG129" s="9">
        <f t="shared" ref="KG129:KG133" si="205">N129+AJ129+BZ129+CU129+DP129+EM129+FI129+GE129+HB129+IA129+IZ129</f>
        <v>0</v>
      </c>
      <c r="KH129" s="9"/>
      <c r="KI129" s="9">
        <f t="shared" ref="KI129:KI133" si="206">R129+AN129+BI129+CD129+CY129+DT129+EQ129+FM129+GI129+HF129+IE129+JD129</f>
        <v>0</v>
      </c>
      <c r="KJ129" s="9"/>
      <c r="KK129" s="9">
        <f t="shared" ref="KK129:KK133" si="207">DV129+ES129+FO129+GK129+HH129+IG129+JF129</f>
        <v>0</v>
      </c>
      <c r="KL129" s="9"/>
      <c r="KM129" s="9">
        <f t="shared" ref="KM129:KM133" si="208">T129+AP129+BK129+CF129+DA129+DX129+EU129+FQ129+GM129+HJ129+II129+JH129</f>
        <v>0</v>
      </c>
      <c r="KN129" s="9"/>
      <c r="KO129" s="9">
        <f>AR129+V129+BM129+CH129+DC129+DZ129+EW129+FS129+GO129+HL129+IK129+JJ129</f>
        <v>0</v>
      </c>
      <c r="KP129" s="9"/>
      <c r="KQ129" s="31">
        <f t="shared" ref="KQ129:KQ142" si="209">SUM(JW129:KP129)</f>
        <v>-574198.12</v>
      </c>
      <c r="KR129" s="9"/>
      <c r="KS129" s="31">
        <v>-480475.37</v>
      </c>
      <c r="KT129" s="23"/>
      <c r="KU129" s="23"/>
      <c r="KV129" s="14"/>
    </row>
    <row r="130" spans="1:308" x14ac:dyDescent="0.2">
      <c r="A130" s="74">
        <v>13</v>
      </c>
      <c r="B130" s="40" t="s">
        <v>235</v>
      </c>
      <c r="C130" s="11" t="s">
        <v>236</v>
      </c>
      <c r="E130" s="19"/>
      <c r="F130" s="9">
        <v>0</v>
      </c>
      <c r="G130" s="19"/>
      <c r="H130" s="9">
        <v>0</v>
      </c>
      <c r="I130" s="19"/>
      <c r="J130" s="9">
        <v>-12108.52</v>
      </c>
      <c r="K130" s="9"/>
      <c r="L130" s="9">
        <v>0</v>
      </c>
      <c r="M130" s="9"/>
      <c r="N130" s="9">
        <v>0</v>
      </c>
      <c r="O130" s="9"/>
      <c r="P130" s="9">
        <v>0</v>
      </c>
      <c r="Q130" s="9"/>
      <c r="R130" s="9">
        <v>0</v>
      </c>
      <c r="S130" s="9"/>
      <c r="T130" s="9">
        <v>0</v>
      </c>
      <c r="U130" s="9"/>
      <c r="V130" s="9">
        <v>0</v>
      </c>
      <c r="W130" s="9"/>
      <c r="X130" s="9">
        <v>0</v>
      </c>
      <c r="Y130" s="31">
        <f t="shared" si="201"/>
        <v>-12108.52</v>
      </c>
      <c r="Z130" s="9">
        <v>0</v>
      </c>
      <c r="AA130" s="19"/>
      <c r="AB130" s="9">
        <v>0</v>
      </c>
      <c r="AC130" s="19"/>
      <c r="AD130" s="9">
        <v>-11257.31</v>
      </c>
      <c r="AE130" s="9"/>
      <c r="AF130" s="9">
        <v>0</v>
      </c>
      <c r="AG130" s="9"/>
      <c r="AH130" s="9">
        <v>0</v>
      </c>
      <c r="AI130" s="9"/>
      <c r="AJ130" s="9">
        <v>0</v>
      </c>
      <c r="AK130" s="9"/>
      <c r="AL130" s="9">
        <v>0</v>
      </c>
      <c r="AM130" s="9"/>
      <c r="AN130" s="9">
        <v>0</v>
      </c>
      <c r="AO130" s="9"/>
      <c r="AP130" s="9">
        <v>0</v>
      </c>
      <c r="AQ130" s="9"/>
      <c r="AR130" s="9">
        <v>0</v>
      </c>
      <c r="AS130" s="9"/>
      <c r="AT130" s="9">
        <v>0</v>
      </c>
      <c r="AU130" s="9"/>
      <c r="AV130" s="31">
        <f t="shared" si="172"/>
        <v>-11257.31</v>
      </c>
      <c r="AW130" s="9">
        <v>0</v>
      </c>
      <c r="AX130" s="19"/>
      <c r="AY130" s="9">
        <v>0</v>
      </c>
      <c r="AZ130" s="9"/>
      <c r="BA130" s="9">
        <v>-42590.759999999995</v>
      </c>
      <c r="BB130" s="9"/>
      <c r="BC130" s="9">
        <v>0</v>
      </c>
      <c r="BD130" s="9"/>
      <c r="BE130" s="9">
        <v>0</v>
      </c>
      <c r="BF130" s="9"/>
      <c r="BG130" s="9">
        <v>0</v>
      </c>
      <c r="BH130" s="9"/>
      <c r="BI130" s="9">
        <v>0</v>
      </c>
      <c r="BJ130" s="9"/>
      <c r="BK130" s="9">
        <v>0</v>
      </c>
      <c r="BL130" s="9"/>
      <c r="BM130" s="9">
        <v>0</v>
      </c>
      <c r="BN130" s="9"/>
      <c r="BO130" s="9">
        <v>0</v>
      </c>
      <c r="BP130" s="19"/>
      <c r="BQ130" s="31">
        <f t="shared" si="202"/>
        <v>-42590.759999999995</v>
      </c>
      <c r="BR130" s="9">
        <v>0</v>
      </c>
      <c r="BS130" s="19"/>
      <c r="BT130" s="9">
        <v>0</v>
      </c>
      <c r="BU130" s="9"/>
      <c r="BV130" s="9">
        <v>-22545.95</v>
      </c>
      <c r="BW130" s="9"/>
      <c r="BX130" s="9">
        <v>0</v>
      </c>
      <c r="BY130" s="9"/>
      <c r="BZ130" s="9">
        <v>0</v>
      </c>
      <c r="CA130" s="9"/>
      <c r="CB130" s="9">
        <v>0</v>
      </c>
      <c r="CC130" s="9"/>
      <c r="CD130" s="9">
        <v>0</v>
      </c>
      <c r="CE130" s="9"/>
      <c r="CF130" s="9">
        <v>0</v>
      </c>
      <c r="CG130" s="9"/>
      <c r="CH130" s="9">
        <v>0</v>
      </c>
      <c r="CI130" s="9"/>
      <c r="CJ130" s="9">
        <v>0</v>
      </c>
      <c r="CK130" s="19"/>
      <c r="CL130" s="31">
        <f t="shared" si="174"/>
        <v>-22545.95</v>
      </c>
      <c r="CM130" s="9">
        <v>0</v>
      </c>
      <c r="CN130" s="19"/>
      <c r="CO130" s="9">
        <v>0</v>
      </c>
      <c r="CP130" s="9"/>
      <c r="CQ130" s="9">
        <v>-33069.1</v>
      </c>
      <c r="CR130" s="9"/>
      <c r="CS130" s="9">
        <v>0</v>
      </c>
      <c r="CT130" s="9"/>
      <c r="CU130" s="9">
        <v>0</v>
      </c>
      <c r="CV130" s="9"/>
      <c r="CW130" s="9">
        <v>0</v>
      </c>
      <c r="CX130" s="9"/>
      <c r="CY130" s="9">
        <v>0</v>
      </c>
      <c r="CZ130" s="9"/>
      <c r="DA130" s="9">
        <v>0</v>
      </c>
      <c r="DB130" s="9"/>
      <c r="DC130" s="9">
        <v>0</v>
      </c>
      <c r="DD130" s="9"/>
      <c r="DE130" s="9">
        <v>0</v>
      </c>
      <c r="DF130" s="19"/>
      <c r="DG130" s="31">
        <f t="shared" si="175"/>
        <v>-33069.1</v>
      </c>
      <c r="DH130" s="9">
        <v>0</v>
      </c>
      <c r="DI130" s="19"/>
      <c r="DJ130" s="9">
        <v>0</v>
      </c>
      <c r="DK130" s="9"/>
      <c r="DL130" s="9">
        <v>-45524.46</v>
      </c>
      <c r="DM130" s="9"/>
      <c r="DN130" s="9">
        <v>0</v>
      </c>
      <c r="DO130" s="9"/>
      <c r="DP130" s="9">
        <v>0</v>
      </c>
      <c r="DQ130" s="9"/>
      <c r="DR130" s="9">
        <v>0</v>
      </c>
      <c r="DS130" s="9"/>
      <c r="DT130" s="9">
        <v>0</v>
      </c>
      <c r="DU130" s="9"/>
      <c r="DV130" s="9">
        <v>0</v>
      </c>
      <c r="DW130" s="9"/>
      <c r="DX130" s="9">
        <v>0</v>
      </c>
      <c r="DY130" s="19"/>
      <c r="DZ130" s="9">
        <v>0</v>
      </c>
      <c r="EA130" s="9"/>
      <c r="EB130" s="9">
        <v>0</v>
      </c>
      <c r="EC130" s="9"/>
      <c r="ED130" s="31">
        <f t="shared" si="198"/>
        <v>-45524.46</v>
      </c>
      <c r="EE130" s="9">
        <v>0</v>
      </c>
      <c r="EF130" s="19"/>
      <c r="EG130" s="9">
        <v>0</v>
      </c>
      <c r="EH130" s="9"/>
      <c r="EI130" s="9">
        <v>-31226.699999999997</v>
      </c>
      <c r="EJ130" s="9"/>
      <c r="EK130" s="9">
        <v>0</v>
      </c>
      <c r="EL130" s="9"/>
      <c r="EM130" s="9">
        <v>0</v>
      </c>
      <c r="EN130" s="9"/>
      <c r="EO130" s="9">
        <v>0</v>
      </c>
      <c r="EP130" s="9"/>
      <c r="EQ130" s="9">
        <v>0</v>
      </c>
      <c r="ER130" s="9"/>
      <c r="ES130" s="9">
        <v>0</v>
      </c>
      <c r="ET130" s="9"/>
      <c r="EU130" s="9">
        <v>0</v>
      </c>
      <c r="EV130" s="9"/>
      <c r="EW130" s="9">
        <v>0</v>
      </c>
      <c r="EX130" s="9"/>
      <c r="EY130" s="9">
        <v>0</v>
      </c>
      <c r="EZ130" s="31">
        <f t="shared" si="176"/>
        <v>-31226.699999999997</v>
      </c>
      <c r="FA130" s="9">
        <v>0</v>
      </c>
      <c r="FB130" s="19"/>
      <c r="FC130" s="9">
        <v>0</v>
      </c>
      <c r="FD130" s="19"/>
      <c r="FE130" s="9">
        <v>-53182.78</v>
      </c>
      <c r="FF130" s="9"/>
      <c r="FG130" s="9">
        <v>0</v>
      </c>
      <c r="FH130" s="9"/>
      <c r="FI130" s="9">
        <v>0</v>
      </c>
      <c r="FJ130" s="9"/>
      <c r="FK130" s="9">
        <v>0</v>
      </c>
      <c r="FL130" s="9"/>
      <c r="FM130" s="9">
        <v>0</v>
      </c>
      <c r="FN130" s="9"/>
      <c r="FO130" s="9">
        <v>0</v>
      </c>
      <c r="FP130" s="9"/>
      <c r="FQ130" s="9">
        <v>0</v>
      </c>
      <c r="FR130" s="9"/>
      <c r="FS130" s="9">
        <v>0</v>
      </c>
      <c r="FT130" s="9"/>
      <c r="FU130" s="9">
        <v>0</v>
      </c>
      <c r="FV130" s="31">
        <f t="shared" si="177"/>
        <v>-53182.78</v>
      </c>
      <c r="FW130" s="9">
        <v>0</v>
      </c>
      <c r="FX130" s="19"/>
      <c r="FY130" s="9">
        <v>0</v>
      </c>
      <c r="FZ130" s="9"/>
      <c r="GA130" s="9">
        <v>-17704.02</v>
      </c>
      <c r="GB130" s="9"/>
      <c r="GC130" s="9">
        <v>0</v>
      </c>
      <c r="GD130" s="9"/>
      <c r="GE130" s="9">
        <v>0</v>
      </c>
      <c r="GF130" s="9"/>
      <c r="GG130" s="9">
        <v>0</v>
      </c>
      <c r="GH130" s="9"/>
      <c r="GI130" s="9">
        <v>0</v>
      </c>
      <c r="GJ130" s="9"/>
      <c r="GK130" s="9">
        <v>0</v>
      </c>
      <c r="GL130" s="9"/>
      <c r="GM130" s="9">
        <v>0</v>
      </c>
      <c r="GN130" s="9"/>
      <c r="GO130" s="9">
        <v>0</v>
      </c>
      <c r="GP130" s="9"/>
      <c r="GQ130" s="9">
        <v>0</v>
      </c>
      <c r="GR130" s="19"/>
      <c r="GS130" s="31">
        <f t="shared" si="178"/>
        <v>-17704.02</v>
      </c>
      <c r="GT130" s="9">
        <v>0</v>
      </c>
      <c r="GU130" s="19"/>
      <c r="GV130" s="9">
        <v>0</v>
      </c>
      <c r="GW130" s="19"/>
      <c r="GX130" s="9">
        <v>-36166.61</v>
      </c>
      <c r="GY130" s="9"/>
      <c r="GZ130" s="9">
        <v>0</v>
      </c>
      <c r="HA130" s="9"/>
      <c r="HB130" s="9">
        <v>0</v>
      </c>
      <c r="HC130" s="9"/>
      <c r="HD130" s="9">
        <v>0</v>
      </c>
      <c r="HE130" s="9"/>
      <c r="HF130" s="9">
        <v>0</v>
      </c>
      <c r="HG130" s="9"/>
      <c r="HH130" s="9">
        <v>0</v>
      </c>
      <c r="HI130" s="9"/>
      <c r="HJ130" s="9">
        <v>0</v>
      </c>
      <c r="HK130" s="9"/>
      <c r="HL130" s="9">
        <v>0</v>
      </c>
      <c r="HM130" s="9"/>
      <c r="HN130" s="9">
        <v>0</v>
      </c>
      <c r="HO130" s="19"/>
      <c r="HP130" s="31">
        <f t="shared" si="179"/>
        <v>-36166.61</v>
      </c>
      <c r="HQ130" s="9">
        <v>0</v>
      </c>
      <c r="HR130" s="19"/>
      <c r="HS130" s="9">
        <v>0</v>
      </c>
      <c r="HT130" s="19"/>
      <c r="HU130" s="9">
        <v>-60765.99</v>
      </c>
      <c r="HV130" s="9"/>
      <c r="HW130" s="9">
        <v>0</v>
      </c>
      <c r="HX130" s="9"/>
      <c r="HY130" s="9">
        <v>0</v>
      </c>
      <c r="HZ130" s="9"/>
      <c r="IA130" s="9">
        <v>0</v>
      </c>
      <c r="IB130" s="17"/>
      <c r="IC130" s="9">
        <v>0</v>
      </c>
      <c r="ID130" s="9"/>
      <c r="IE130" s="9">
        <v>0</v>
      </c>
      <c r="IF130" s="9"/>
      <c r="IG130" s="9">
        <v>0</v>
      </c>
      <c r="IH130" s="9"/>
      <c r="II130" s="9">
        <v>0</v>
      </c>
      <c r="IJ130" s="9"/>
      <c r="IK130" s="9">
        <v>0</v>
      </c>
      <c r="IL130" s="9"/>
      <c r="IM130" s="9">
        <v>0</v>
      </c>
      <c r="IN130" s="9"/>
      <c r="IO130" s="31">
        <f t="shared" si="180"/>
        <v>-60765.99</v>
      </c>
      <c r="IP130" s="9">
        <v>0</v>
      </c>
      <c r="IQ130" s="19"/>
      <c r="IR130" s="9">
        <v>0</v>
      </c>
      <c r="IS130" s="19"/>
      <c r="IT130" s="9">
        <v>-35241.67</v>
      </c>
      <c r="IU130" s="9"/>
      <c r="IV130" s="9">
        <v>0</v>
      </c>
      <c r="IW130" s="9"/>
      <c r="IX130" s="9">
        <v>0</v>
      </c>
      <c r="IY130" s="9"/>
      <c r="IZ130" s="9">
        <v>0</v>
      </c>
      <c r="JA130" s="9"/>
      <c r="JB130" s="9">
        <v>0</v>
      </c>
      <c r="JC130" s="9"/>
      <c r="JD130" s="9">
        <v>0</v>
      </c>
      <c r="JE130" s="9"/>
      <c r="JF130" s="9">
        <v>0</v>
      </c>
      <c r="JG130" s="9"/>
      <c r="JH130" s="9">
        <v>0</v>
      </c>
      <c r="JI130" s="9"/>
      <c r="JJ130" s="9">
        <v>0</v>
      </c>
      <c r="JK130" s="9"/>
      <c r="JL130" s="9">
        <v>0</v>
      </c>
      <c r="JM130" s="9"/>
      <c r="JN130" s="31">
        <f t="shared" si="203"/>
        <v>-35241.67</v>
      </c>
      <c r="JO130" s="9">
        <v>0</v>
      </c>
      <c r="JP130" s="9"/>
      <c r="JQ130" s="9">
        <f t="shared" si="204"/>
        <v>0</v>
      </c>
      <c r="JR130" s="9"/>
      <c r="JS130" s="9">
        <f>P130+AL130+CB130+CW130+DR130+FK130+GG130+HD130+IC130+JB130+EO130</f>
        <v>0</v>
      </c>
      <c r="JT130" s="9"/>
      <c r="JU130" s="9">
        <f>AT130+X130+BO130+CJ130+DE130+EB130+EY130+FU130+GQ130+HN130+IM130+JL130</f>
        <v>0</v>
      </c>
      <c r="JV130" s="9"/>
      <c r="JW130" s="72">
        <f t="shared" si="139"/>
        <v>0</v>
      </c>
      <c r="JX130" s="9"/>
      <c r="JY130" s="9">
        <f t="shared" si="199"/>
        <v>0</v>
      </c>
      <c r="JZ130" s="19"/>
      <c r="KA130" s="9">
        <f t="shared" si="200"/>
        <v>0</v>
      </c>
      <c r="KB130" s="9"/>
      <c r="KC130" s="9">
        <f>J130+AD130+BA130+BV130+CQ130+DL130+EI130+FE130+GA130+GX130+IT130+HU130</f>
        <v>-401383.86999999994</v>
      </c>
      <c r="KD130" s="9"/>
      <c r="KE130" s="9">
        <f>L130+AH130+BC130+BX130+CS130+DN130+EK130+FG130+GC130+GZ130+HY130+IX130</f>
        <v>0</v>
      </c>
      <c r="KF130" s="9"/>
      <c r="KG130" s="9">
        <f t="shared" si="205"/>
        <v>0</v>
      </c>
      <c r="KH130" s="9"/>
      <c r="KI130" s="9">
        <f t="shared" si="206"/>
        <v>0</v>
      </c>
      <c r="KJ130" s="9"/>
      <c r="KK130" s="9">
        <f t="shared" si="207"/>
        <v>0</v>
      </c>
      <c r="KL130" s="9"/>
      <c r="KM130" s="9">
        <f t="shared" si="208"/>
        <v>0</v>
      </c>
      <c r="KN130" s="9"/>
      <c r="KO130" s="9">
        <f>AR130+V130+BM130+CH130+DC130+DZ130+EW130+FS130+GO130+HL130+IK130+JJ130</f>
        <v>0</v>
      </c>
      <c r="KP130" s="9"/>
      <c r="KQ130" s="31">
        <f t="shared" si="209"/>
        <v>-401383.86999999994</v>
      </c>
      <c r="KR130" s="9"/>
      <c r="KS130" s="31">
        <v>-254235.71000000002</v>
      </c>
      <c r="KT130" s="23"/>
      <c r="KU130" s="23"/>
      <c r="KV130" s="14"/>
    </row>
    <row r="131" spans="1:308" x14ac:dyDescent="0.2">
      <c r="A131" s="74">
        <v>13</v>
      </c>
      <c r="B131" s="40" t="s">
        <v>237</v>
      </c>
      <c r="C131" s="11" t="s">
        <v>175</v>
      </c>
      <c r="E131" s="19"/>
      <c r="F131" s="9">
        <v>0</v>
      </c>
      <c r="G131" s="19"/>
      <c r="H131" s="9">
        <v>0</v>
      </c>
      <c r="I131" s="19"/>
      <c r="J131" s="9">
        <v>-3926.3</v>
      </c>
      <c r="K131" s="9"/>
      <c r="L131" s="9">
        <v>0</v>
      </c>
      <c r="M131" s="9"/>
      <c r="N131" s="9">
        <v>0</v>
      </c>
      <c r="O131" s="9"/>
      <c r="P131" s="9">
        <v>0</v>
      </c>
      <c r="Q131" s="9"/>
      <c r="R131" s="9">
        <v>0</v>
      </c>
      <c r="S131" s="9"/>
      <c r="T131" s="9">
        <v>0</v>
      </c>
      <c r="U131" s="9"/>
      <c r="V131" s="9">
        <v>0</v>
      </c>
      <c r="W131" s="9"/>
      <c r="X131" s="9">
        <v>0</v>
      </c>
      <c r="Y131" s="31">
        <f t="shared" si="201"/>
        <v>-3926.3</v>
      </c>
      <c r="Z131" s="9">
        <v>0</v>
      </c>
      <c r="AA131" s="19"/>
      <c r="AB131" s="9">
        <v>0</v>
      </c>
      <c r="AC131" s="19"/>
      <c r="AD131" s="9">
        <v>-4313.6000000000004</v>
      </c>
      <c r="AE131" s="9"/>
      <c r="AF131" s="9">
        <v>0</v>
      </c>
      <c r="AG131" s="9"/>
      <c r="AH131" s="9">
        <v>0</v>
      </c>
      <c r="AI131" s="9"/>
      <c r="AJ131" s="9">
        <v>0</v>
      </c>
      <c r="AK131" s="9"/>
      <c r="AL131" s="9">
        <v>0</v>
      </c>
      <c r="AM131" s="9"/>
      <c r="AN131" s="9">
        <v>0</v>
      </c>
      <c r="AO131" s="9"/>
      <c r="AP131" s="9">
        <v>0</v>
      </c>
      <c r="AQ131" s="9"/>
      <c r="AR131" s="9">
        <v>0</v>
      </c>
      <c r="AS131" s="9"/>
      <c r="AT131" s="9">
        <v>0</v>
      </c>
      <c r="AU131" s="9"/>
      <c r="AV131" s="31">
        <f t="shared" si="172"/>
        <v>-4313.6000000000004</v>
      </c>
      <c r="AW131" s="9">
        <v>0</v>
      </c>
      <c r="AX131" s="19"/>
      <c r="AY131" s="9">
        <v>0</v>
      </c>
      <c r="AZ131" s="9"/>
      <c r="BA131" s="9">
        <v>-769.81</v>
      </c>
      <c r="BB131" s="9"/>
      <c r="BC131" s="9">
        <v>0</v>
      </c>
      <c r="BD131" s="9"/>
      <c r="BE131" s="9">
        <v>0</v>
      </c>
      <c r="BF131" s="9"/>
      <c r="BG131" s="9">
        <v>0</v>
      </c>
      <c r="BH131" s="9"/>
      <c r="BI131" s="9">
        <v>0</v>
      </c>
      <c r="BJ131" s="9"/>
      <c r="BK131" s="9">
        <v>0</v>
      </c>
      <c r="BL131" s="9"/>
      <c r="BM131" s="9">
        <v>0</v>
      </c>
      <c r="BN131" s="9"/>
      <c r="BO131" s="9">
        <v>0</v>
      </c>
      <c r="BP131" s="19"/>
      <c r="BQ131" s="31">
        <f t="shared" si="202"/>
        <v>-769.81</v>
      </c>
      <c r="BR131" s="9">
        <v>0</v>
      </c>
      <c r="BS131" s="19"/>
      <c r="BT131" s="9">
        <v>-4224</v>
      </c>
      <c r="BU131" s="9"/>
      <c r="BV131" s="9">
        <v>0</v>
      </c>
      <c r="BW131" s="9"/>
      <c r="BX131" s="9">
        <v>0</v>
      </c>
      <c r="BY131" s="9"/>
      <c r="BZ131" s="9">
        <v>0</v>
      </c>
      <c r="CA131" s="9"/>
      <c r="CB131" s="9">
        <v>0</v>
      </c>
      <c r="CC131" s="9"/>
      <c r="CD131" s="9">
        <v>0</v>
      </c>
      <c r="CE131" s="9"/>
      <c r="CF131" s="9">
        <v>0</v>
      </c>
      <c r="CG131" s="9"/>
      <c r="CH131" s="9">
        <v>0</v>
      </c>
      <c r="CI131" s="9"/>
      <c r="CJ131" s="9">
        <v>0</v>
      </c>
      <c r="CK131" s="19"/>
      <c r="CL131" s="31">
        <f t="shared" si="174"/>
        <v>-4224</v>
      </c>
      <c r="CM131" s="9">
        <v>-3350</v>
      </c>
      <c r="CN131" s="19"/>
      <c r="CO131" s="9">
        <v>0</v>
      </c>
      <c r="CP131" s="9"/>
      <c r="CQ131" s="9">
        <v>-8258.5299999999988</v>
      </c>
      <c r="CR131" s="9"/>
      <c r="CS131" s="9">
        <v>0</v>
      </c>
      <c r="CT131" s="9"/>
      <c r="CU131" s="9">
        <v>0</v>
      </c>
      <c r="CV131" s="9"/>
      <c r="CW131" s="9">
        <v>0</v>
      </c>
      <c r="CX131" s="9"/>
      <c r="CY131" s="9">
        <v>0</v>
      </c>
      <c r="CZ131" s="9"/>
      <c r="DA131" s="9">
        <v>0</v>
      </c>
      <c r="DB131" s="9"/>
      <c r="DC131" s="9">
        <v>0</v>
      </c>
      <c r="DD131" s="9"/>
      <c r="DE131" s="9">
        <v>0</v>
      </c>
      <c r="DF131" s="19"/>
      <c r="DG131" s="31">
        <f t="shared" si="175"/>
        <v>-11608.529999999999</v>
      </c>
      <c r="DH131" s="9">
        <v>0</v>
      </c>
      <c r="DI131" s="19"/>
      <c r="DJ131" s="9">
        <v>0</v>
      </c>
      <c r="DK131" s="9"/>
      <c r="DL131" s="9">
        <v>-14021.1</v>
      </c>
      <c r="DM131" s="9"/>
      <c r="DN131" s="9">
        <v>0</v>
      </c>
      <c r="DO131" s="9"/>
      <c r="DP131" s="9">
        <v>0</v>
      </c>
      <c r="DQ131" s="9"/>
      <c r="DR131" s="9">
        <v>0</v>
      </c>
      <c r="DS131" s="9"/>
      <c r="DT131" s="9">
        <v>0</v>
      </c>
      <c r="DU131" s="9"/>
      <c r="DV131" s="9">
        <v>0</v>
      </c>
      <c r="DW131" s="9"/>
      <c r="DX131" s="9">
        <v>0</v>
      </c>
      <c r="DY131" s="19"/>
      <c r="DZ131" s="9">
        <v>0</v>
      </c>
      <c r="EA131" s="9"/>
      <c r="EB131" s="9">
        <v>0</v>
      </c>
      <c r="EC131" s="9"/>
      <c r="ED131" s="31">
        <f t="shared" si="198"/>
        <v>-14021.1</v>
      </c>
      <c r="EE131" s="9">
        <v>0</v>
      </c>
      <c r="EF131" s="19"/>
      <c r="EG131" s="9">
        <v>0</v>
      </c>
      <c r="EH131" s="9"/>
      <c r="EI131" s="9">
        <v>-3374.46</v>
      </c>
      <c r="EJ131" s="9"/>
      <c r="EK131" s="9">
        <v>0</v>
      </c>
      <c r="EL131" s="9"/>
      <c r="EM131" s="9">
        <v>0</v>
      </c>
      <c r="EN131" s="9"/>
      <c r="EO131" s="9">
        <v>0</v>
      </c>
      <c r="EP131" s="9"/>
      <c r="EQ131" s="9">
        <v>0</v>
      </c>
      <c r="ER131" s="9"/>
      <c r="ES131" s="9">
        <v>0</v>
      </c>
      <c r="ET131" s="9"/>
      <c r="EU131" s="9">
        <v>0</v>
      </c>
      <c r="EV131" s="9"/>
      <c r="EW131" s="9">
        <v>0</v>
      </c>
      <c r="EX131" s="9"/>
      <c r="EY131" s="9">
        <v>0</v>
      </c>
      <c r="EZ131" s="31">
        <f t="shared" si="176"/>
        <v>-3374.46</v>
      </c>
      <c r="FA131" s="9">
        <v>-5000</v>
      </c>
      <c r="FB131" s="19"/>
      <c r="FC131" s="9">
        <v>0</v>
      </c>
      <c r="FD131" s="19"/>
      <c r="FE131" s="9">
        <v>-828.08999999999992</v>
      </c>
      <c r="FF131" s="9"/>
      <c r="FG131" s="9">
        <v>0</v>
      </c>
      <c r="FH131" s="9"/>
      <c r="FI131" s="9">
        <v>0</v>
      </c>
      <c r="FJ131" s="9"/>
      <c r="FK131" s="9">
        <v>0</v>
      </c>
      <c r="FL131" s="9"/>
      <c r="FM131" s="9">
        <v>0</v>
      </c>
      <c r="FN131" s="9"/>
      <c r="FO131" s="9">
        <v>0</v>
      </c>
      <c r="FP131" s="9"/>
      <c r="FQ131" s="9">
        <v>0</v>
      </c>
      <c r="FR131" s="9"/>
      <c r="FS131" s="9">
        <v>0</v>
      </c>
      <c r="FT131" s="9"/>
      <c r="FU131" s="9">
        <v>0</v>
      </c>
      <c r="FV131" s="31">
        <f t="shared" si="177"/>
        <v>-5828.09</v>
      </c>
      <c r="FW131" s="9">
        <v>0</v>
      </c>
      <c r="FX131" s="19"/>
      <c r="FY131" s="9">
        <v>0</v>
      </c>
      <c r="FZ131" s="9"/>
      <c r="GA131" s="9">
        <v>-4020.4</v>
      </c>
      <c r="GB131" s="9"/>
      <c r="GC131" s="9">
        <v>0</v>
      </c>
      <c r="GD131" s="9"/>
      <c r="GE131" s="9">
        <v>0</v>
      </c>
      <c r="GF131" s="9"/>
      <c r="GG131" s="9">
        <v>0</v>
      </c>
      <c r="GH131" s="9"/>
      <c r="GI131" s="9">
        <v>0</v>
      </c>
      <c r="GJ131" s="9"/>
      <c r="GK131" s="9">
        <v>0</v>
      </c>
      <c r="GL131" s="9"/>
      <c r="GM131" s="9">
        <v>0</v>
      </c>
      <c r="GN131" s="9"/>
      <c r="GO131" s="9">
        <v>0</v>
      </c>
      <c r="GP131" s="9"/>
      <c r="GQ131" s="9">
        <v>0</v>
      </c>
      <c r="GR131" s="19"/>
      <c r="GS131" s="31">
        <f t="shared" si="178"/>
        <v>-4020.4</v>
      </c>
      <c r="GT131" s="9">
        <v>0</v>
      </c>
      <c r="GU131" s="19"/>
      <c r="GV131" s="9">
        <v>0</v>
      </c>
      <c r="GW131" s="19"/>
      <c r="GX131" s="9">
        <v>-848.32999999999993</v>
      </c>
      <c r="GY131" s="9"/>
      <c r="GZ131" s="9">
        <v>0</v>
      </c>
      <c r="HA131" s="9"/>
      <c r="HB131" s="9">
        <v>0</v>
      </c>
      <c r="HC131" s="9"/>
      <c r="HD131" s="9">
        <v>0</v>
      </c>
      <c r="HE131" s="9"/>
      <c r="HF131" s="9">
        <v>0</v>
      </c>
      <c r="HG131" s="9"/>
      <c r="HH131" s="9">
        <v>0</v>
      </c>
      <c r="HI131" s="9"/>
      <c r="HJ131" s="9">
        <v>0</v>
      </c>
      <c r="HK131" s="9"/>
      <c r="HL131" s="9">
        <v>0</v>
      </c>
      <c r="HM131" s="9"/>
      <c r="HN131" s="9">
        <v>0</v>
      </c>
      <c r="HO131" s="19"/>
      <c r="HP131" s="31">
        <f t="shared" si="179"/>
        <v>-848.32999999999993</v>
      </c>
      <c r="HQ131" s="9">
        <v>0</v>
      </c>
      <c r="HR131" s="19"/>
      <c r="HS131" s="9">
        <v>0</v>
      </c>
      <c r="HT131" s="19"/>
      <c r="HU131" s="9">
        <v>-3770.21</v>
      </c>
      <c r="HV131" s="9"/>
      <c r="HW131" s="9">
        <v>0</v>
      </c>
      <c r="HX131" s="9"/>
      <c r="HY131" s="9">
        <v>0</v>
      </c>
      <c r="HZ131" s="9"/>
      <c r="IA131" s="9">
        <v>0</v>
      </c>
      <c r="IB131" s="17"/>
      <c r="IC131" s="9">
        <v>0</v>
      </c>
      <c r="ID131" s="9"/>
      <c r="IE131" s="9">
        <v>0</v>
      </c>
      <c r="IF131" s="9"/>
      <c r="IG131" s="9">
        <v>0</v>
      </c>
      <c r="IH131" s="9"/>
      <c r="II131" s="9">
        <v>0</v>
      </c>
      <c r="IJ131" s="9"/>
      <c r="IK131" s="9">
        <v>0</v>
      </c>
      <c r="IL131" s="9"/>
      <c r="IM131" s="9">
        <v>0</v>
      </c>
      <c r="IN131" s="9"/>
      <c r="IO131" s="31">
        <f t="shared" si="180"/>
        <v>-3770.21</v>
      </c>
      <c r="IP131" s="9">
        <v>0</v>
      </c>
      <c r="IQ131" s="19"/>
      <c r="IR131" s="9">
        <v>0</v>
      </c>
      <c r="IS131" s="19"/>
      <c r="IT131" s="9">
        <v>-4799.2700000000004</v>
      </c>
      <c r="IU131" s="9"/>
      <c r="IV131" s="9">
        <v>0</v>
      </c>
      <c r="IW131" s="9"/>
      <c r="IX131" s="9">
        <v>0</v>
      </c>
      <c r="IY131" s="9"/>
      <c r="IZ131" s="9">
        <v>0</v>
      </c>
      <c r="JA131" s="9"/>
      <c r="JB131" s="9">
        <v>0</v>
      </c>
      <c r="JC131" s="9"/>
      <c r="JD131" s="9">
        <v>0</v>
      </c>
      <c r="JE131" s="9"/>
      <c r="JF131" s="9">
        <v>0</v>
      </c>
      <c r="JG131" s="9"/>
      <c r="JH131" s="9">
        <v>0</v>
      </c>
      <c r="JI131" s="9"/>
      <c r="JJ131" s="9">
        <v>0</v>
      </c>
      <c r="JK131" s="9"/>
      <c r="JL131" s="9">
        <v>0</v>
      </c>
      <c r="JM131" s="9"/>
      <c r="JN131" s="31">
        <f t="shared" si="203"/>
        <v>-4799.2700000000004</v>
      </c>
      <c r="JO131" s="9">
        <v>0</v>
      </c>
      <c r="JP131" s="9"/>
      <c r="JQ131" s="9">
        <f t="shared" si="204"/>
        <v>0</v>
      </c>
      <c r="JR131" s="9"/>
      <c r="JS131" s="9">
        <f>P131+AL131+CB131+CW131+DR131+FK131+GG131+HD131+IC131+JB131+EO131</f>
        <v>0</v>
      </c>
      <c r="JT131" s="9"/>
      <c r="JU131" s="9">
        <f>AT131+X131+BO131+CJ131+DE131+EB131+EY131+FU131+GQ131+HN131+IM131+JL131</f>
        <v>0</v>
      </c>
      <c r="JV131" s="9"/>
      <c r="JW131" s="72">
        <f t="shared" si="139"/>
        <v>0</v>
      </c>
      <c r="JX131" s="9"/>
      <c r="JY131" s="9">
        <f t="shared" si="199"/>
        <v>-8350</v>
      </c>
      <c r="JZ131" s="19"/>
      <c r="KA131" s="9">
        <f t="shared" si="200"/>
        <v>-4224</v>
      </c>
      <c r="KB131" s="9"/>
      <c r="KC131" s="9">
        <f>J131+AD131+BA131+BV131+CQ131+DL131+EI131+FE131+GA131+GX131+IT131+HU131</f>
        <v>-48930.1</v>
      </c>
      <c r="KD131" s="9"/>
      <c r="KE131" s="9">
        <f>L131+AH131+BC131+BX131+CS131+DN131+EK131+FG131+GC131+GZ131+HY131+IX131</f>
        <v>0</v>
      </c>
      <c r="KF131" s="9"/>
      <c r="KG131" s="9">
        <f t="shared" si="205"/>
        <v>0</v>
      </c>
      <c r="KH131" s="9"/>
      <c r="KI131" s="9">
        <f t="shared" si="206"/>
        <v>0</v>
      </c>
      <c r="KJ131" s="9"/>
      <c r="KK131" s="9">
        <f t="shared" si="207"/>
        <v>0</v>
      </c>
      <c r="KL131" s="9"/>
      <c r="KM131" s="9">
        <f t="shared" si="208"/>
        <v>0</v>
      </c>
      <c r="KN131" s="9"/>
      <c r="KO131" s="9">
        <f>AR131+V131+BM131+CH131+DC131+DZ131+EW131+FS131+GO131+HL131+IK131+JJ131</f>
        <v>0</v>
      </c>
      <c r="KP131" s="9"/>
      <c r="KQ131" s="31">
        <f t="shared" si="209"/>
        <v>-61504.1</v>
      </c>
      <c r="KR131" s="9"/>
      <c r="KS131" s="31">
        <v>-73954.099999999991</v>
      </c>
      <c r="KT131" s="23"/>
      <c r="KU131" s="23"/>
      <c r="KV131" s="14"/>
    </row>
    <row r="132" spans="1:308" x14ac:dyDescent="0.2">
      <c r="A132" s="74">
        <v>13</v>
      </c>
      <c r="B132" s="40" t="s">
        <v>238</v>
      </c>
      <c r="C132" s="11" t="s">
        <v>239</v>
      </c>
      <c r="E132" s="19"/>
      <c r="F132" s="9">
        <v>0</v>
      </c>
      <c r="G132" s="19"/>
      <c r="H132" s="9">
        <v>0</v>
      </c>
      <c r="I132" s="19"/>
      <c r="J132" s="9">
        <v>-3311.5</v>
      </c>
      <c r="K132" s="9"/>
      <c r="L132" s="9">
        <v>0</v>
      </c>
      <c r="M132" s="9"/>
      <c r="N132" s="9">
        <v>0</v>
      </c>
      <c r="O132" s="9"/>
      <c r="P132" s="9">
        <v>0</v>
      </c>
      <c r="Q132" s="9"/>
      <c r="R132" s="9">
        <v>0</v>
      </c>
      <c r="S132" s="9"/>
      <c r="T132" s="9">
        <v>0</v>
      </c>
      <c r="U132" s="9"/>
      <c r="V132" s="9">
        <v>0</v>
      </c>
      <c r="W132" s="9"/>
      <c r="X132" s="9">
        <v>0</v>
      </c>
      <c r="Y132" s="31">
        <f t="shared" si="201"/>
        <v>-3311.5</v>
      </c>
      <c r="Z132" s="9">
        <v>0</v>
      </c>
      <c r="AA132" s="19"/>
      <c r="AB132" s="9">
        <v>0</v>
      </c>
      <c r="AC132" s="19"/>
      <c r="AD132" s="9">
        <v>-8376.5</v>
      </c>
      <c r="AE132" s="9"/>
      <c r="AF132" s="9">
        <v>0</v>
      </c>
      <c r="AG132" s="9"/>
      <c r="AH132" s="9">
        <v>0</v>
      </c>
      <c r="AI132" s="9"/>
      <c r="AJ132" s="9">
        <v>0</v>
      </c>
      <c r="AK132" s="9"/>
      <c r="AL132" s="9">
        <v>0</v>
      </c>
      <c r="AM132" s="9"/>
      <c r="AN132" s="9">
        <v>0</v>
      </c>
      <c r="AO132" s="9"/>
      <c r="AP132" s="9">
        <v>0</v>
      </c>
      <c r="AQ132" s="9"/>
      <c r="AR132" s="9">
        <v>0</v>
      </c>
      <c r="AS132" s="9"/>
      <c r="AT132" s="9">
        <v>0</v>
      </c>
      <c r="AU132" s="9"/>
      <c r="AV132" s="31">
        <f t="shared" si="172"/>
        <v>-8376.5</v>
      </c>
      <c r="AW132" s="9">
        <v>0</v>
      </c>
      <c r="AX132" s="19"/>
      <c r="AY132" s="9">
        <v>0</v>
      </c>
      <c r="AZ132" s="9"/>
      <c r="BA132" s="9">
        <v>-12352.53</v>
      </c>
      <c r="BB132" s="9"/>
      <c r="BC132" s="9">
        <v>0</v>
      </c>
      <c r="BD132" s="9"/>
      <c r="BE132" s="9">
        <v>0</v>
      </c>
      <c r="BF132" s="9"/>
      <c r="BG132" s="9">
        <v>0</v>
      </c>
      <c r="BH132" s="9"/>
      <c r="BI132" s="9">
        <v>0</v>
      </c>
      <c r="BJ132" s="9"/>
      <c r="BK132" s="9">
        <v>0</v>
      </c>
      <c r="BL132" s="9"/>
      <c r="BM132" s="9">
        <v>0</v>
      </c>
      <c r="BN132" s="9"/>
      <c r="BO132" s="9">
        <v>0</v>
      </c>
      <c r="BP132" s="19"/>
      <c r="BQ132" s="31">
        <f t="shared" si="202"/>
        <v>-12352.53</v>
      </c>
      <c r="BR132" s="9">
        <v>0</v>
      </c>
      <c r="BS132" s="19"/>
      <c r="BT132" s="9">
        <v>0</v>
      </c>
      <c r="BU132" s="9"/>
      <c r="BV132" s="9">
        <v>-7035.3099999999995</v>
      </c>
      <c r="BW132" s="9"/>
      <c r="BX132" s="9">
        <v>0</v>
      </c>
      <c r="BY132" s="9"/>
      <c r="BZ132" s="9">
        <v>0</v>
      </c>
      <c r="CA132" s="9"/>
      <c r="CB132" s="9">
        <v>0</v>
      </c>
      <c r="CC132" s="9"/>
      <c r="CD132" s="9">
        <v>0</v>
      </c>
      <c r="CE132" s="9"/>
      <c r="CF132" s="9">
        <v>0</v>
      </c>
      <c r="CG132" s="9"/>
      <c r="CH132" s="9">
        <v>0</v>
      </c>
      <c r="CI132" s="9"/>
      <c r="CJ132" s="9">
        <v>0</v>
      </c>
      <c r="CK132" s="19"/>
      <c r="CL132" s="31">
        <f t="shared" si="174"/>
        <v>-7035.3099999999995</v>
      </c>
      <c r="CM132" s="9">
        <v>0</v>
      </c>
      <c r="CN132" s="19"/>
      <c r="CO132" s="9">
        <v>0</v>
      </c>
      <c r="CP132" s="9"/>
      <c r="CQ132" s="9">
        <v>-7034.2800000000007</v>
      </c>
      <c r="CR132" s="9"/>
      <c r="CS132" s="9">
        <v>0</v>
      </c>
      <c r="CT132" s="9"/>
      <c r="CU132" s="9">
        <v>0</v>
      </c>
      <c r="CV132" s="9"/>
      <c r="CW132" s="9">
        <v>0</v>
      </c>
      <c r="CX132" s="9"/>
      <c r="CY132" s="9">
        <v>0</v>
      </c>
      <c r="CZ132" s="9"/>
      <c r="DA132" s="9">
        <v>0</v>
      </c>
      <c r="DB132" s="9"/>
      <c r="DC132" s="9">
        <v>0</v>
      </c>
      <c r="DD132" s="9"/>
      <c r="DE132" s="9">
        <v>0</v>
      </c>
      <c r="DF132" s="19"/>
      <c r="DG132" s="31">
        <f t="shared" si="175"/>
        <v>-7034.2800000000007</v>
      </c>
      <c r="DH132" s="9">
        <v>0</v>
      </c>
      <c r="DI132" s="19"/>
      <c r="DJ132" s="9">
        <v>0</v>
      </c>
      <c r="DK132" s="9"/>
      <c r="DL132" s="9">
        <v>-3312.53</v>
      </c>
      <c r="DM132" s="9"/>
      <c r="DN132" s="9">
        <v>0</v>
      </c>
      <c r="DO132" s="9"/>
      <c r="DP132" s="9">
        <v>0</v>
      </c>
      <c r="DQ132" s="9"/>
      <c r="DR132" s="9">
        <v>0</v>
      </c>
      <c r="DS132" s="9"/>
      <c r="DT132" s="9">
        <v>0</v>
      </c>
      <c r="DU132" s="9"/>
      <c r="DV132" s="9">
        <v>0</v>
      </c>
      <c r="DW132" s="9"/>
      <c r="DX132" s="9">
        <v>0</v>
      </c>
      <c r="DY132" s="19"/>
      <c r="DZ132" s="9">
        <v>0</v>
      </c>
      <c r="EA132" s="9"/>
      <c r="EB132" s="9">
        <v>0</v>
      </c>
      <c r="EC132" s="9"/>
      <c r="ED132" s="31">
        <f t="shared" si="198"/>
        <v>-3312.53</v>
      </c>
      <c r="EE132" s="9">
        <v>0</v>
      </c>
      <c r="EF132" s="19"/>
      <c r="EG132" s="9">
        <v>0</v>
      </c>
      <c r="EH132" s="9"/>
      <c r="EI132" s="9">
        <v>-13948</v>
      </c>
      <c r="EJ132" s="9"/>
      <c r="EK132" s="9">
        <v>0</v>
      </c>
      <c r="EL132" s="9"/>
      <c r="EM132" s="9">
        <v>0</v>
      </c>
      <c r="EN132" s="9"/>
      <c r="EO132" s="9">
        <v>0</v>
      </c>
      <c r="EP132" s="9"/>
      <c r="EQ132" s="9">
        <v>0</v>
      </c>
      <c r="ER132" s="9"/>
      <c r="ES132" s="9">
        <v>0</v>
      </c>
      <c r="ET132" s="9"/>
      <c r="EU132" s="9">
        <v>0</v>
      </c>
      <c r="EV132" s="9"/>
      <c r="EW132" s="9">
        <v>0</v>
      </c>
      <c r="EX132" s="9"/>
      <c r="EY132" s="9">
        <v>0</v>
      </c>
      <c r="EZ132" s="31">
        <f t="shared" si="176"/>
        <v>-13948</v>
      </c>
      <c r="FA132" s="9">
        <v>0</v>
      </c>
      <c r="FB132" s="19"/>
      <c r="FC132" s="9">
        <v>0</v>
      </c>
      <c r="FD132" s="19"/>
      <c r="FE132" s="9">
        <v>-8629.75</v>
      </c>
      <c r="FF132" s="9"/>
      <c r="FG132" s="9">
        <v>0</v>
      </c>
      <c r="FH132" s="9"/>
      <c r="FI132" s="9">
        <v>0</v>
      </c>
      <c r="FJ132" s="9"/>
      <c r="FK132" s="9">
        <v>0</v>
      </c>
      <c r="FL132" s="9"/>
      <c r="FM132" s="9">
        <v>0</v>
      </c>
      <c r="FN132" s="9"/>
      <c r="FO132" s="9">
        <v>0</v>
      </c>
      <c r="FP132" s="9"/>
      <c r="FQ132" s="9">
        <v>0</v>
      </c>
      <c r="FR132" s="9"/>
      <c r="FS132" s="9">
        <v>0</v>
      </c>
      <c r="FT132" s="9"/>
      <c r="FU132" s="9">
        <v>0</v>
      </c>
      <c r="FV132" s="31">
        <f t="shared" si="177"/>
        <v>-8629.75</v>
      </c>
      <c r="FW132" s="9">
        <v>0</v>
      </c>
      <c r="FX132" s="19"/>
      <c r="FY132" s="9">
        <v>0</v>
      </c>
      <c r="FZ132" s="9"/>
      <c r="GA132" s="9">
        <v>-8579.7099999999991</v>
      </c>
      <c r="GB132" s="9"/>
      <c r="GC132" s="9">
        <v>0</v>
      </c>
      <c r="GD132" s="9"/>
      <c r="GE132" s="9">
        <v>0</v>
      </c>
      <c r="GF132" s="9"/>
      <c r="GG132" s="9">
        <v>0</v>
      </c>
      <c r="GH132" s="9"/>
      <c r="GI132" s="9">
        <v>0</v>
      </c>
      <c r="GJ132" s="9"/>
      <c r="GK132" s="9">
        <v>0</v>
      </c>
      <c r="GL132" s="9"/>
      <c r="GM132" s="9">
        <v>0</v>
      </c>
      <c r="GN132" s="9"/>
      <c r="GO132" s="9">
        <v>0</v>
      </c>
      <c r="GP132" s="9"/>
      <c r="GQ132" s="9">
        <v>0</v>
      </c>
      <c r="GR132" s="19"/>
      <c r="GS132" s="31">
        <f t="shared" si="178"/>
        <v>-8579.7099999999991</v>
      </c>
      <c r="GT132" s="9">
        <v>0</v>
      </c>
      <c r="GU132" s="19"/>
      <c r="GV132" s="9">
        <v>0</v>
      </c>
      <c r="GW132" s="19"/>
      <c r="GX132" s="9">
        <v>-8329.75</v>
      </c>
      <c r="GY132" s="9"/>
      <c r="GZ132" s="9">
        <v>0</v>
      </c>
      <c r="HA132" s="9"/>
      <c r="HB132" s="9">
        <v>0</v>
      </c>
      <c r="HC132" s="9"/>
      <c r="HD132" s="9">
        <v>0</v>
      </c>
      <c r="HE132" s="9"/>
      <c r="HF132" s="9">
        <v>0</v>
      </c>
      <c r="HG132" s="9"/>
      <c r="HH132" s="9">
        <v>0</v>
      </c>
      <c r="HI132" s="9"/>
      <c r="HJ132" s="9">
        <v>0</v>
      </c>
      <c r="HK132" s="9"/>
      <c r="HL132" s="9">
        <v>0</v>
      </c>
      <c r="HM132" s="9"/>
      <c r="HN132" s="9">
        <v>0</v>
      </c>
      <c r="HO132" s="19"/>
      <c r="HP132" s="31">
        <f t="shared" si="179"/>
        <v>-8329.75</v>
      </c>
      <c r="HQ132" s="9">
        <v>0</v>
      </c>
      <c r="HR132" s="19"/>
      <c r="HS132" s="9">
        <v>0</v>
      </c>
      <c r="HT132" s="19"/>
      <c r="HU132" s="9">
        <v>-8329.75</v>
      </c>
      <c r="HV132" s="9"/>
      <c r="HW132" s="9">
        <v>0</v>
      </c>
      <c r="HX132" s="9"/>
      <c r="HY132" s="9">
        <v>0</v>
      </c>
      <c r="HZ132" s="9"/>
      <c r="IA132" s="9">
        <v>0</v>
      </c>
      <c r="IB132" s="17"/>
      <c r="IC132" s="9">
        <v>0</v>
      </c>
      <c r="ID132" s="9"/>
      <c r="IE132" s="9">
        <v>0</v>
      </c>
      <c r="IF132" s="9"/>
      <c r="IG132" s="9">
        <v>0</v>
      </c>
      <c r="IH132" s="9"/>
      <c r="II132" s="9">
        <v>0</v>
      </c>
      <c r="IJ132" s="9"/>
      <c r="IK132" s="9">
        <v>0</v>
      </c>
      <c r="IL132" s="9"/>
      <c r="IM132" s="9">
        <v>0</v>
      </c>
      <c r="IN132" s="9"/>
      <c r="IO132" s="31">
        <f t="shared" si="180"/>
        <v>-8329.75</v>
      </c>
      <c r="IP132" s="9">
        <v>0</v>
      </c>
      <c r="IQ132" s="19"/>
      <c r="IR132" s="9">
        <v>0</v>
      </c>
      <c r="IS132" s="19"/>
      <c r="IT132" s="9">
        <v>-8329.75</v>
      </c>
      <c r="IU132" s="9"/>
      <c r="IV132" s="9">
        <v>0</v>
      </c>
      <c r="IW132" s="9"/>
      <c r="IX132" s="9">
        <v>0</v>
      </c>
      <c r="IY132" s="9"/>
      <c r="IZ132" s="9">
        <v>0</v>
      </c>
      <c r="JA132" s="9"/>
      <c r="JB132" s="9">
        <v>0</v>
      </c>
      <c r="JC132" s="9"/>
      <c r="JD132" s="9">
        <v>0</v>
      </c>
      <c r="JE132" s="9"/>
      <c r="JF132" s="9">
        <v>0</v>
      </c>
      <c r="JG132" s="9"/>
      <c r="JH132" s="9">
        <v>0</v>
      </c>
      <c r="JI132" s="9"/>
      <c r="JJ132" s="9">
        <v>0</v>
      </c>
      <c r="JK132" s="9"/>
      <c r="JL132" s="9">
        <v>0</v>
      </c>
      <c r="JM132" s="9"/>
      <c r="JN132" s="31">
        <f t="shared" si="203"/>
        <v>-8329.75</v>
      </c>
      <c r="JO132" s="9">
        <v>0</v>
      </c>
      <c r="JP132" s="9"/>
      <c r="JQ132" s="9">
        <f t="shared" si="204"/>
        <v>0</v>
      </c>
      <c r="JR132" s="9"/>
      <c r="JS132" s="9">
        <f>P132+AL132+CB132+CW132+DR132+FK132+GG132+HD132+IC132+JB132+EO132</f>
        <v>0</v>
      </c>
      <c r="JT132" s="9"/>
      <c r="JU132" s="9">
        <f>AT132+X132+BO132+CJ132+DE132+EB132+EY132+FU132+GQ132+HN132+IM132+JL132</f>
        <v>0</v>
      </c>
      <c r="JV132" s="9"/>
      <c r="JW132" s="72">
        <f t="shared" si="139"/>
        <v>0</v>
      </c>
      <c r="JX132" s="9"/>
      <c r="JY132" s="9">
        <f t="shared" si="199"/>
        <v>0</v>
      </c>
      <c r="JZ132" s="19"/>
      <c r="KA132" s="9">
        <f t="shared" si="200"/>
        <v>0</v>
      </c>
      <c r="KB132" s="9"/>
      <c r="KC132" s="9">
        <f>J132+AD132+BA132+BV132+CQ132+DL132+EI132+FE132+GA132+GX132+IT132+HU132</f>
        <v>-97569.359999999986</v>
      </c>
      <c r="KD132" s="9"/>
      <c r="KE132" s="9">
        <f>L132+AH132+BC132+BX132+CS132+DN132+EK132+FG132+GC132+GZ132+HY132+IX132</f>
        <v>0</v>
      </c>
      <c r="KF132" s="9"/>
      <c r="KG132" s="9">
        <f t="shared" si="205"/>
        <v>0</v>
      </c>
      <c r="KH132" s="9"/>
      <c r="KI132" s="9">
        <f t="shared" si="206"/>
        <v>0</v>
      </c>
      <c r="KJ132" s="9"/>
      <c r="KK132" s="9">
        <f t="shared" si="207"/>
        <v>0</v>
      </c>
      <c r="KL132" s="9"/>
      <c r="KM132" s="9">
        <f t="shared" si="208"/>
        <v>0</v>
      </c>
      <c r="KN132" s="9"/>
      <c r="KO132" s="9">
        <f>AR132+V132+BM132+CH132+DC132+DZ132+EW132+FS132+GO132+HL132+IK132+JJ132</f>
        <v>0</v>
      </c>
      <c r="KP132" s="9"/>
      <c r="KQ132" s="31">
        <f t="shared" si="209"/>
        <v>-97569.359999999986</v>
      </c>
      <c r="KR132" s="9"/>
      <c r="KS132" s="31">
        <v>-63936.41</v>
      </c>
      <c r="KT132" s="23"/>
      <c r="KU132" s="86"/>
      <c r="KV132" s="14"/>
    </row>
    <row r="133" spans="1:308" x14ac:dyDescent="0.2">
      <c r="A133" s="74">
        <v>13</v>
      </c>
      <c r="B133" s="40" t="s">
        <v>240</v>
      </c>
      <c r="C133" s="11" t="s">
        <v>241</v>
      </c>
      <c r="E133" s="19"/>
      <c r="F133" s="9">
        <v>0</v>
      </c>
      <c r="G133" s="19"/>
      <c r="H133" s="9">
        <v>0</v>
      </c>
      <c r="I133" s="19"/>
      <c r="J133" s="9">
        <v>-3111.33</v>
      </c>
      <c r="K133" s="9"/>
      <c r="L133" s="9">
        <v>0</v>
      </c>
      <c r="M133" s="9"/>
      <c r="N133" s="9">
        <v>0</v>
      </c>
      <c r="O133" s="9"/>
      <c r="P133" s="9">
        <v>0</v>
      </c>
      <c r="Q133" s="9"/>
      <c r="R133" s="9">
        <v>0</v>
      </c>
      <c r="S133" s="9"/>
      <c r="T133" s="9">
        <v>0</v>
      </c>
      <c r="U133" s="9"/>
      <c r="V133" s="9">
        <v>0</v>
      </c>
      <c r="W133" s="9"/>
      <c r="X133" s="9">
        <v>0</v>
      </c>
      <c r="Y133" s="31">
        <f t="shared" si="201"/>
        <v>-3111.33</v>
      </c>
      <c r="Z133" s="9">
        <v>0</v>
      </c>
      <c r="AA133" s="19"/>
      <c r="AB133" s="9">
        <v>0</v>
      </c>
      <c r="AC133" s="19"/>
      <c r="AD133" s="9">
        <v>-2190.5500000000002</v>
      </c>
      <c r="AE133" s="9"/>
      <c r="AF133" s="9">
        <v>0</v>
      </c>
      <c r="AG133" s="9"/>
      <c r="AH133" s="9">
        <v>0</v>
      </c>
      <c r="AI133" s="9"/>
      <c r="AJ133" s="9">
        <v>0</v>
      </c>
      <c r="AK133" s="9"/>
      <c r="AL133" s="9">
        <v>0</v>
      </c>
      <c r="AM133" s="9"/>
      <c r="AN133" s="9">
        <v>0</v>
      </c>
      <c r="AO133" s="9"/>
      <c r="AP133" s="9">
        <v>0</v>
      </c>
      <c r="AQ133" s="9"/>
      <c r="AR133" s="9">
        <v>0</v>
      </c>
      <c r="AS133" s="9"/>
      <c r="AT133" s="9">
        <v>0</v>
      </c>
      <c r="AU133" s="9"/>
      <c r="AV133" s="31">
        <f t="shared" si="172"/>
        <v>-2190.5500000000002</v>
      </c>
      <c r="AW133" s="9">
        <v>0</v>
      </c>
      <c r="AX133" s="19"/>
      <c r="AY133" s="9">
        <v>0</v>
      </c>
      <c r="AZ133" s="9"/>
      <c r="BA133" s="9">
        <v>-17861.89</v>
      </c>
      <c r="BB133" s="9"/>
      <c r="BC133" s="9">
        <v>0</v>
      </c>
      <c r="BD133" s="9"/>
      <c r="BE133" s="9">
        <v>0</v>
      </c>
      <c r="BF133" s="9"/>
      <c r="BG133" s="9">
        <v>0</v>
      </c>
      <c r="BH133" s="9"/>
      <c r="BI133" s="9">
        <v>0</v>
      </c>
      <c r="BJ133" s="9"/>
      <c r="BK133" s="9">
        <v>0</v>
      </c>
      <c r="BL133" s="9"/>
      <c r="BM133" s="9">
        <v>0</v>
      </c>
      <c r="BN133" s="9"/>
      <c r="BO133" s="9">
        <v>0</v>
      </c>
      <c r="BP133" s="19"/>
      <c r="BQ133" s="31">
        <f t="shared" si="202"/>
        <v>-17861.89</v>
      </c>
      <c r="BR133" s="9">
        <v>0</v>
      </c>
      <c r="BS133" s="19"/>
      <c r="BT133" s="9">
        <v>0</v>
      </c>
      <c r="BU133" s="9"/>
      <c r="BV133" s="9">
        <v>-4224.21</v>
      </c>
      <c r="BW133" s="9"/>
      <c r="BX133" s="9">
        <v>0</v>
      </c>
      <c r="BY133" s="9"/>
      <c r="BZ133" s="9">
        <v>0</v>
      </c>
      <c r="CA133" s="9"/>
      <c r="CB133" s="9">
        <v>0</v>
      </c>
      <c r="CC133" s="9"/>
      <c r="CD133" s="9">
        <v>0</v>
      </c>
      <c r="CE133" s="9"/>
      <c r="CF133" s="9">
        <v>0</v>
      </c>
      <c r="CG133" s="9"/>
      <c r="CH133" s="9">
        <v>0</v>
      </c>
      <c r="CI133" s="9"/>
      <c r="CJ133" s="9">
        <v>0</v>
      </c>
      <c r="CK133" s="19"/>
      <c r="CL133" s="31">
        <f t="shared" si="174"/>
        <v>-4224.21</v>
      </c>
      <c r="CM133" s="9">
        <v>0</v>
      </c>
      <c r="CN133" s="19"/>
      <c r="CO133" s="9">
        <v>0</v>
      </c>
      <c r="CP133" s="9"/>
      <c r="CQ133" s="9">
        <v>-7509.2599999999993</v>
      </c>
      <c r="CR133" s="9"/>
      <c r="CS133" s="9">
        <v>0</v>
      </c>
      <c r="CT133" s="9"/>
      <c r="CU133" s="9">
        <v>0</v>
      </c>
      <c r="CV133" s="9"/>
      <c r="CW133" s="9">
        <v>0</v>
      </c>
      <c r="CX133" s="9"/>
      <c r="CY133" s="9">
        <v>0</v>
      </c>
      <c r="CZ133" s="9"/>
      <c r="DA133" s="9">
        <v>0</v>
      </c>
      <c r="DB133" s="9"/>
      <c r="DC133" s="9">
        <v>0</v>
      </c>
      <c r="DD133" s="9"/>
      <c r="DE133" s="9">
        <v>0</v>
      </c>
      <c r="DF133" s="19"/>
      <c r="DG133" s="31">
        <f t="shared" si="175"/>
        <v>-7509.2599999999993</v>
      </c>
      <c r="DH133" s="9">
        <v>0</v>
      </c>
      <c r="DI133" s="19"/>
      <c r="DJ133" s="9">
        <v>0</v>
      </c>
      <c r="DK133" s="9"/>
      <c r="DL133" s="9">
        <v>-3961.33</v>
      </c>
      <c r="DM133" s="9"/>
      <c r="DN133" s="9">
        <v>0</v>
      </c>
      <c r="DO133" s="9"/>
      <c r="DP133" s="9">
        <v>0</v>
      </c>
      <c r="DQ133" s="9"/>
      <c r="DR133" s="9">
        <v>0</v>
      </c>
      <c r="DS133" s="9"/>
      <c r="DT133" s="9">
        <v>0</v>
      </c>
      <c r="DU133" s="9"/>
      <c r="DV133" s="9">
        <v>0</v>
      </c>
      <c r="DW133" s="9"/>
      <c r="DX133" s="9">
        <v>0</v>
      </c>
      <c r="DY133" s="19"/>
      <c r="DZ133" s="9">
        <v>0</v>
      </c>
      <c r="EA133" s="9"/>
      <c r="EB133" s="9">
        <v>0</v>
      </c>
      <c r="EC133" s="9"/>
      <c r="ED133" s="31">
        <f t="shared" si="198"/>
        <v>-3961.33</v>
      </c>
      <c r="EE133" s="9">
        <v>0</v>
      </c>
      <c r="EF133" s="19"/>
      <c r="EG133" s="9">
        <v>0</v>
      </c>
      <c r="EH133" s="9"/>
      <c r="EI133" s="9">
        <v>-5649.62</v>
      </c>
      <c r="EJ133" s="9"/>
      <c r="EK133" s="9">
        <v>0</v>
      </c>
      <c r="EL133" s="9"/>
      <c r="EM133" s="9">
        <v>0</v>
      </c>
      <c r="EN133" s="9"/>
      <c r="EO133" s="9">
        <v>0</v>
      </c>
      <c r="EP133" s="9"/>
      <c r="EQ133" s="9">
        <v>0</v>
      </c>
      <c r="ER133" s="9"/>
      <c r="ES133" s="9">
        <v>0</v>
      </c>
      <c r="ET133" s="9"/>
      <c r="EU133" s="9">
        <v>0</v>
      </c>
      <c r="EV133" s="9"/>
      <c r="EW133" s="9">
        <v>0</v>
      </c>
      <c r="EX133" s="9"/>
      <c r="EY133" s="9">
        <v>0</v>
      </c>
      <c r="EZ133" s="31">
        <f t="shared" si="176"/>
        <v>-5649.62</v>
      </c>
      <c r="FA133" s="9">
        <v>0</v>
      </c>
      <c r="FB133" s="19"/>
      <c r="FC133" s="9">
        <v>0</v>
      </c>
      <c r="FD133" s="19"/>
      <c r="FE133" s="9">
        <v>-10759.869999999999</v>
      </c>
      <c r="FF133" s="9"/>
      <c r="FG133" s="9">
        <v>0</v>
      </c>
      <c r="FH133" s="9"/>
      <c r="FI133" s="9">
        <v>0</v>
      </c>
      <c r="FJ133" s="9"/>
      <c r="FK133" s="9">
        <v>0</v>
      </c>
      <c r="FL133" s="9"/>
      <c r="FM133" s="9">
        <v>0</v>
      </c>
      <c r="FN133" s="9"/>
      <c r="FO133" s="9">
        <v>0</v>
      </c>
      <c r="FP133" s="9"/>
      <c r="FQ133" s="9">
        <v>0</v>
      </c>
      <c r="FR133" s="9"/>
      <c r="FS133" s="9">
        <v>0</v>
      </c>
      <c r="FT133" s="9"/>
      <c r="FU133" s="9">
        <v>0</v>
      </c>
      <c r="FV133" s="31">
        <f t="shared" si="177"/>
        <v>-10759.869999999999</v>
      </c>
      <c r="FW133" s="9">
        <v>0</v>
      </c>
      <c r="FX133" s="19"/>
      <c r="FY133" s="9">
        <v>0</v>
      </c>
      <c r="FZ133" s="9"/>
      <c r="GA133" s="9">
        <v>-2755.2799999999997</v>
      </c>
      <c r="GB133" s="9"/>
      <c r="GC133" s="9">
        <v>0</v>
      </c>
      <c r="GD133" s="9"/>
      <c r="GE133" s="9">
        <v>0</v>
      </c>
      <c r="GF133" s="9"/>
      <c r="GG133" s="9">
        <v>0</v>
      </c>
      <c r="GH133" s="9"/>
      <c r="GI133" s="9">
        <v>0</v>
      </c>
      <c r="GJ133" s="9"/>
      <c r="GK133" s="9">
        <v>0</v>
      </c>
      <c r="GL133" s="9"/>
      <c r="GM133" s="9">
        <v>0</v>
      </c>
      <c r="GN133" s="9"/>
      <c r="GO133" s="9">
        <v>0</v>
      </c>
      <c r="GP133" s="9"/>
      <c r="GQ133" s="9">
        <v>0</v>
      </c>
      <c r="GR133" s="19"/>
      <c r="GS133" s="31">
        <f t="shared" si="178"/>
        <v>-2755.2799999999997</v>
      </c>
      <c r="GT133" s="9">
        <v>0</v>
      </c>
      <c r="GU133" s="19"/>
      <c r="GV133" s="9">
        <v>0</v>
      </c>
      <c r="GW133" s="19"/>
      <c r="GX133" s="9">
        <v>-5818.9399999999987</v>
      </c>
      <c r="GY133" s="9"/>
      <c r="GZ133" s="9">
        <v>0</v>
      </c>
      <c r="HA133" s="9"/>
      <c r="HB133" s="9">
        <v>0</v>
      </c>
      <c r="HC133" s="9"/>
      <c r="HD133" s="9">
        <v>0</v>
      </c>
      <c r="HE133" s="9"/>
      <c r="HF133" s="9">
        <v>0</v>
      </c>
      <c r="HG133" s="9"/>
      <c r="HH133" s="9">
        <v>0</v>
      </c>
      <c r="HI133" s="9"/>
      <c r="HJ133" s="9">
        <v>0</v>
      </c>
      <c r="HK133" s="9"/>
      <c r="HL133" s="9">
        <v>0</v>
      </c>
      <c r="HM133" s="9"/>
      <c r="HN133" s="9">
        <v>0</v>
      </c>
      <c r="HO133" s="19"/>
      <c r="HP133" s="31">
        <f t="shared" si="179"/>
        <v>-5818.9399999999987</v>
      </c>
      <c r="HQ133" s="9">
        <v>0</v>
      </c>
      <c r="HR133" s="19"/>
      <c r="HS133" s="9">
        <v>0</v>
      </c>
      <c r="HT133" s="19"/>
      <c r="HU133" s="9">
        <v>-7129.7099999999991</v>
      </c>
      <c r="HV133" s="9"/>
      <c r="HW133" s="9">
        <v>0</v>
      </c>
      <c r="HX133" s="9"/>
      <c r="HY133" s="9">
        <v>0</v>
      </c>
      <c r="HZ133" s="9"/>
      <c r="IA133" s="9">
        <v>0</v>
      </c>
      <c r="IB133" s="17"/>
      <c r="IC133" s="9">
        <v>0</v>
      </c>
      <c r="ID133" s="9"/>
      <c r="IE133" s="9">
        <v>0</v>
      </c>
      <c r="IF133" s="9"/>
      <c r="IG133" s="9">
        <v>0</v>
      </c>
      <c r="IH133" s="9"/>
      <c r="II133" s="9">
        <v>0</v>
      </c>
      <c r="IJ133" s="9"/>
      <c r="IK133" s="9">
        <v>0</v>
      </c>
      <c r="IL133" s="9"/>
      <c r="IM133" s="9">
        <v>0</v>
      </c>
      <c r="IN133" s="9"/>
      <c r="IO133" s="31">
        <f t="shared" si="180"/>
        <v>-7129.7099999999991</v>
      </c>
      <c r="IP133" s="9">
        <v>0</v>
      </c>
      <c r="IQ133" s="19"/>
      <c r="IR133" s="9">
        <v>0</v>
      </c>
      <c r="IS133" s="19"/>
      <c r="IT133" s="9">
        <v>-52368.74</v>
      </c>
      <c r="IU133" s="9"/>
      <c r="IV133" s="9">
        <v>0</v>
      </c>
      <c r="IW133" s="9"/>
      <c r="IX133" s="9">
        <v>0</v>
      </c>
      <c r="IY133" s="9"/>
      <c r="IZ133" s="9">
        <v>0</v>
      </c>
      <c r="JA133" s="9"/>
      <c r="JB133" s="9">
        <v>0</v>
      </c>
      <c r="JC133" s="9"/>
      <c r="JD133" s="9">
        <v>0</v>
      </c>
      <c r="JE133" s="9"/>
      <c r="JF133" s="9">
        <v>0</v>
      </c>
      <c r="JG133" s="9"/>
      <c r="JH133" s="9">
        <v>0</v>
      </c>
      <c r="JI133" s="9"/>
      <c r="JJ133" s="9">
        <v>0</v>
      </c>
      <c r="JK133" s="9"/>
      <c r="JL133" s="9">
        <v>0</v>
      </c>
      <c r="JM133" s="9"/>
      <c r="JN133" s="31">
        <f t="shared" si="203"/>
        <v>-52368.74</v>
      </c>
      <c r="JO133" s="9">
        <v>0</v>
      </c>
      <c r="JP133" s="9"/>
      <c r="JQ133" s="9">
        <f t="shared" si="204"/>
        <v>0</v>
      </c>
      <c r="JR133" s="9"/>
      <c r="JS133" s="9">
        <f>P133+AL133+CB133+CW133+DR133+FK133+GG133+HD133+IC133+JB133+EO133</f>
        <v>0</v>
      </c>
      <c r="JT133" s="9"/>
      <c r="JU133" s="9">
        <f>AT133+X133+BO133+CJ133+DE133+EB133+EY133+FU133+GQ133+HN133+IM133+JL133</f>
        <v>0</v>
      </c>
      <c r="JV133" s="9"/>
      <c r="JW133" s="72">
        <f t="shared" si="139"/>
        <v>0</v>
      </c>
      <c r="JX133" s="9"/>
      <c r="JY133" s="9">
        <f t="shared" si="199"/>
        <v>0</v>
      </c>
      <c r="JZ133" s="19"/>
      <c r="KA133" s="9">
        <f t="shared" si="200"/>
        <v>0</v>
      </c>
      <c r="KB133" s="9"/>
      <c r="KC133" s="9">
        <f>J133+AD133+BA133+BV133+CQ133+DL133+EI133+FE133+GA133+GX133+IT133+HU133</f>
        <v>-123340.72999999998</v>
      </c>
      <c r="KD133" s="9"/>
      <c r="KE133" s="9">
        <f>L133+AH133+BC133+BX133+CS133+DN133+EK133+FG133+GC133+GZ133+HY133+IX133</f>
        <v>0</v>
      </c>
      <c r="KF133" s="9"/>
      <c r="KG133" s="9">
        <f t="shared" si="205"/>
        <v>0</v>
      </c>
      <c r="KH133" s="9"/>
      <c r="KI133" s="9">
        <f t="shared" si="206"/>
        <v>0</v>
      </c>
      <c r="KJ133" s="9"/>
      <c r="KK133" s="9">
        <f t="shared" si="207"/>
        <v>0</v>
      </c>
      <c r="KL133" s="9"/>
      <c r="KM133" s="9">
        <f t="shared" si="208"/>
        <v>0</v>
      </c>
      <c r="KN133" s="9"/>
      <c r="KO133" s="9">
        <f>AR133+V133+BM133+CH133+DC133+DZ133+EW133+FS133+GO133+HL133+IK133+JJ133</f>
        <v>0</v>
      </c>
      <c r="KP133" s="9"/>
      <c r="KQ133" s="31">
        <f t="shared" si="209"/>
        <v>-123340.72999999998</v>
      </c>
      <c r="KR133" s="9"/>
      <c r="KS133" s="31">
        <v>-132671.27000000002</v>
      </c>
      <c r="KT133" s="23"/>
      <c r="KU133" s="23"/>
      <c r="KV133" s="14"/>
    </row>
    <row r="134" spans="1:308" x14ac:dyDescent="0.2">
      <c r="B134" s="12" t="s">
        <v>242</v>
      </c>
      <c r="C134" s="83" t="s">
        <v>116</v>
      </c>
      <c r="D134" s="22"/>
      <c r="E134" s="19"/>
      <c r="F134" s="72">
        <f>ROUND(SUM(F135:F140),2)</f>
        <v>0</v>
      </c>
      <c r="G134" s="30"/>
      <c r="H134" s="72">
        <f>ROUND(SUM(H135:H140),2)</f>
        <v>-50059.95</v>
      </c>
      <c r="I134" s="30"/>
      <c r="J134" s="72">
        <f>ROUND(SUM(J135:J141),2)</f>
        <v>-352466.38</v>
      </c>
      <c r="K134" s="72"/>
      <c r="L134" s="72">
        <f>ROUND(SUM(L135:L140),2)</f>
        <v>-0.01</v>
      </c>
      <c r="M134" s="72"/>
      <c r="N134" s="72">
        <f>ROUND(SUM(N135:N140),2)</f>
        <v>0</v>
      </c>
      <c r="O134" s="30"/>
      <c r="P134" s="72">
        <f>ROUND(SUM(P135:P140),2)</f>
        <v>0</v>
      </c>
      <c r="Q134" s="72"/>
      <c r="R134" s="72">
        <f>ROUND(SUM(R135:R140),2)</f>
        <v>0</v>
      </c>
      <c r="S134" s="72"/>
      <c r="T134" s="72">
        <f>ROUND(SUM(T135:T140),2)</f>
        <v>0</v>
      </c>
      <c r="U134" s="72"/>
      <c r="V134" s="72">
        <f>ROUND(SUM(V135:V140),2)</f>
        <v>0</v>
      </c>
      <c r="W134" s="72"/>
      <c r="X134" s="72">
        <f>ROUND(SUM(X135:X140),2)</f>
        <v>-153</v>
      </c>
      <c r="Y134" s="31">
        <f t="shared" si="201"/>
        <v>-402679.34</v>
      </c>
      <c r="Z134" s="72">
        <f>ROUND(SUM(Z135:Z140),2)</f>
        <v>0</v>
      </c>
      <c r="AA134" s="30"/>
      <c r="AB134" s="72">
        <f>ROUND(SUM(AB135:AB140),2)</f>
        <v>-17551.900000000001</v>
      </c>
      <c r="AC134" s="30"/>
      <c r="AD134" s="72">
        <f>ROUND(SUM(AD135:AD141),2)</f>
        <v>-439411.61</v>
      </c>
      <c r="AE134" s="72"/>
      <c r="AF134" s="72">
        <f>ROUND(SUM(AF135:AF141),2)</f>
        <v>0</v>
      </c>
      <c r="AG134" s="72"/>
      <c r="AH134" s="72">
        <f>ROUND(SUM(AH135:AH140),2)</f>
        <v>0</v>
      </c>
      <c r="AI134" s="72"/>
      <c r="AJ134" s="72">
        <f>ROUND(SUM(AJ135:AJ140),2)</f>
        <v>0</v>
      </c>
      <c r="AK134" s="72"/>
      <c r="AL134" s="72">
        <f>ROUND(SUM(AL135:AL140),2)</f>
        <v>0</v>
      </c>
      <c r="AM134" s="30"/>
      <c r="AN134" s="72">
        <f>ROUND(SUM(AN135:AN140),2)</f>
        <v>-851.88</v>
      </c>
      <c r="AO134" s="72"/>
      <c r="AP134" s="72">
        <f>ROUND(SUM(AP135:AP140),2)</f>
        <v>0</v>
      </c>
      <c r="AQ134" s="72"/>
      <c r="AR134" s="72">
        <f>ROUND(SUM(AR135:AR140),2)</f>
        <v>0</v>
      </c>
      <c r="AS134" s="72"/>
      <c r="AT134" s="72">
        <f>ROUND(SUM(AT135:AT140),2)</f>
        <v>-153</v>
      </c>
      <c r="AU134" s="30"/>
      <c r="AV134" s="31">
        <f t="shared" si="172"/>
        <v>-457968.39</v>
      </c>
      <c r="AW134" s="72">
        <f>ROUND(SUM(AW135:AW140),2)</f>
        <v>0</v>
      </c>
      <c r="AX134" s="30"/>
      <c r="AY134" s="72">
        <f>ROUND(SUM(AY135:AY141),2)</f>
        <v>-347093.7</v>
      </c>
      <c r="AZ134" s="30"/>
      <c r="BA134" s="72">
        <f>ROUND(SUM(BA135:BA140),2)</f>
        <v>-73844.160000000003</v>
      </c>
      <c r="BB134" s="72"/>
      <c r="BC134" s="72">
        <f>ROUND(SUM(BC135:BC140),2)</f>
        <v>-17</v>
      </c>
      <c r="BD134" s="72"/>
      <c r="BE134" s="72">
        <f>ROUND(SUM(BE135:BE140),2)</f>
        <v>0</v>
      </c>
      <c r="BF134" s="72"/>
      <c r="BG134" s="72">
        <f>ROUND(SUM(BG135:BG140),2)</f>
        <v>0</v>
      </c>
      <c r="BH134" s="72"/>
      <c r="BI134" s="72">
        <f>ROUND(SUM(BI135:BI140),2)</f>
        <v>0</v>
      </c>
      <c r="BJ134" s="72"/>
      <c r="BK134" s="72">
        <f>ROUND(SUM(BK135:BK140),2)</f>
        <v>-52.25</v>
      </c>
      <c r="BL134" s="72"/>
      <c r="BM134" s="72">
        <f>ROUND(SUM(BM135:BM140),2)</f>
        <v>0</v>
      </c>
      <c r="BN134" s="72"/>
      <c r="BO134" s="72">
        <f>ROUND(SUM(BO135:BO140),2)</f>
        <v>-153</v>
      </c>
      <c r="BP134" s="30"/>
      <c r="BQ134" s="31">
        <f t="shared" si="202"/>
        <v>-421160.11</v>
      </c>
      <c r="BR134" s="72">
        <f>ROUND(SUM(BR135:BR141),2)</f>
        <v>-606415.35</v>
      </c>
      <c r="BS134" s="30"/>
      <c r="BT134" s="72">
        <f>ROUND(SUM(BT135:BT141),2)</f>
        <v>-3028.9</v>
      </c>
      <c r="BU134" s="72"/>
      <c r="BV134" s="72">
        <f>ROUND(SUM(BV135:BV141),2)</f>
        <v>-39587.57</v>
      </c>
      <c r="BW134" s="30"/>
      <c r="BX134" s="72">
        <f>ROUND(SUM(BX135:BX141),2)</f>
        <v>-14511.29</v>
      </c>
      <c r="BY134" s="72"/>
      <c r="BZ134" s="72">
        <f>ROUND(SUM(BZ135:BZ141),2)</f>
        <v>0</v>
      </c>
      <c r="CA134" s="72"/>
      <c r="CB134" s="72">
        <f>ROUND(SUM(CB135:CB141),2)</f>
        <v>0</v>
      </c>
      <c r="CC134" s="72"/>
      <c r="CD134" s="72">
        <f>ROUND(SUM(CD135:CD141),2)</f>
        <v>0</v>
      </c>
      <c r="CE134" s="72"/>
      <c r="CF134" s="72">
        <f>ROUND(SUM(CF135:CF141),2)</f>
        <v>-206.2</v>
      </c>
      <c r="CG134" s="72"/>
      <c r="CH134" s="72">
        <f>ROUND(SUM(CH135:CH141),2)</f>
        <v>0</v>
      </c>
      <c r="CI134" s="72"/>
      <c r="CJ134" s="72">
        <f>ROUND(SUM(CJ135:CJ141),2)</f>
        <v>-153</v>
      </c>
      <c r="CK134" s="30"/>
      <c r="CL134" s="31">
        <f t="shared" si="174"/>
        <v>-663902.30999999994</v>
      </c>
      <c r="CM134" s="72">
        <f>ROUND(SUM(CM135:CM140),2)</f>
        <v>-651.61</v>
      </c>
      <c r="CN134" s="30"/>
      <c r="CO134" s="72">
        <f>ROUND(SUM(CO135:CO140),2)</f>
        <v>-532426.61</v>
      </c>
      <c r="CP134" s="30"/>
      <c r="CQ134" s="72">
        <f>ROUND(SUM(CQ135:CQ141),2)</f>
        <v>-339054.36</v>
      </c>
      <c r="CR134" s="30"/>
      <c r="CS134" s="72">
        <f>ROUND(SUM(CS135:CS141),2)</f>
        <v>-11</v>
      </c>
      <c r="CT134" s="72"/>
      <c r="CU134" s="72">
        <f>ROUND(SUM(CU135:CU141),2)</f>
        <v>-100</v>
      </c>
      <c r="CV134" s="72"/>
      <c r="CW134" s="72">
        <f>ROUND(SUM(CW135:CW141),2)</f>
        <v>0</v>
      </c>
      <c r="CX134" s="72"/>
      <c r="CY134" s="72">
        <f>ROUND(SUM(CY135:CY141),2)</f>
        <v>0</v>
      </c>
      <c r="CZ134" s="72"/>
      <c r="DA134" s="72">
        <f>ROUND(SUM(DA135:DA141),2)</f>
        <v>0</v>
      </c>
      <c r="DB134" s="72"/>
      <c r="DC134" s="72">
        <f>ROUND(SUM(DC135:DC141),2)</f>
        <v>0</v>
      </c>
      <c r="DD134" s="72"/>
      <c r="DE134" s="72">
        <f>ROUND(SUM(DE135:DE141),2)</f>
        <v>-153</v>
      </c>
      <c r="DF134" s="30"/>
      <c r="DG134" s="31">
        <f t="shared" si="175"/>
        <v>-872396.58</v>
      </c>
      <c r="DH134" s="72">
        <f>ROUND(SUM(DH135:DH140),2)</f>
        <v>-607.30999999999995</v>
      </c>
      <c r="DI134" s="30"/>
      <c r="DJ134" s="72">
        <f>ROUND(SUM(DJ135:DJ140),2)</f>
        <v>-6591.95</v>
      </c>
      <c r="DK134" s="30"/>
      <c r="DL134" s="72">
        <f>ROUND(SUM(DL135:DL141),2)</f>
        <v>-536631.93999999994</v>
      </c>
      <c r="DM134" s="30"/>
      <c r="DN134" s="72">
        <f>ROUND(SUM(DN135:DN140),2)</f>
        <v>0</v>
      </c>
      <c r="DO134" s="72"/>
      <c r="DP134" s="72">
        <f>ROUND(SUM(DP135:DP140),2)</f>
        <v>-720.8</v>
      </c>
      <c r="DQ134" s="30"/>
      <c r="DR134" s="72">
        <f>ROUND(SUM(DR135:DR141),2)</f>
        <v>0</v>
      </c>
      <c r="DS134" s="72"/>
      <c r="DT134" s="72">
        <f>ROUND(SUM(DT135:DT141),2)</f>
        <v>0</v>
      </c>
      <c r="DU134" s="72"/>
      <c r="DV134" s="72">
        <f>ROUND(SUM(DV135:DV141),2)</f>
        <v>-42</v>
      </c>
      <c r="DW134" s="72"/>
      <c r="DX134" s="72">
        <f>ROUND(SUM(DX135:DX140),2)</f>
        <v>0</v>
      </c>
      <c r="DY134" s="30"/>
      <c r="DZ134" s="72">
        <f>ROUND(SUM(DZ135:DZ141),2)</f>
        <v>0</v>
      </c>
      <c r="EA134" s="72"/>
      <c r="EB134" s="72">
        <f>ROUND(SUM(EB135:EB141),2)</f>
        <v>-153</v>
      </c>
      <c r="EC134" s="72"/>
      <c r="ED134" s="72">
        <f t="shared" si="198"/>
        <v>-544747</v>
      </c>
      <c r="EE134" s="72">
        <f>ROUND(SUM(EE135:EE140),2)</f>
        <v>60000</v>
      </c>
      <c r="EF134" s="30"/>
      <c r="EG134" s="72">
        <f>ROUND(SUM(EG135:EG140),2)</f>
        <v>-62.35</v>
      </c>
      <c r="EH134" s="30"/>
      <c r="EI134" s="72">
        <f>ROUND(SUM(EI135:EI140),2)</f>
        <v>-882629.65</v>
      </c>
      <c r="EJ134" s="30"/>
      <c r="EK134" s="72">
        <f>ROUND(SUM(EK135:EK140),2)</f>
        <v>0</v>
      </c>
      <c r="EL134" s="72"/>
      <c r="EM134" s="72">
        <f>ROUND(SUM(EM135:EM140),2)</f>
        <v>0</v>
      </c>
      <c r="EN134" s="30"/>
      <c r="EO134" s="72">
        <f>ROUND(SUM(EO135:EO141),2)</f>
        <v>0</v>
      </c>
      <c r="EP134" s="72"/>
      <c r="EQ134" s="72">
        <f>ROUND(SUM(EQ135:EQ141),2)</f>
        <v>0</v>
      </c>
      <c r="ER134" s="72"/>
      <c r="ES134" s="72">
        <f>ROUND(SUM(ES135:ES140),2)</f>
        <v>-60</v>
      </c>
      <c r="ET134" s="72"/>
      <c r="EU134" s="72">
        <f>ROUND(SUM(EU135:EU140),2)</f>
        <v>0</v>
      </c>
      <c r="EV134" s="72"/>
      <c r="EW134" s="72">
        <f>ROUND(SUM(EW135:EW141),2)</f>
        <v>0</v>
      </c>
      <c r="EX134" s="72"/>
      <c r="EY134" s="72">
        <f>ROUND(SUM(EY135:EY141),2)</f>
        <v>-153</v>
      </c>
      <c r="EZ134" s="31">
        <f t="shared" si="176"/>
        <v>-822905</v>
      </c>
      <c r="FA134" s="72">
        <f>ROUND(SUM(FA135:FA141),2)</f>
        <v>59537.82</v>
      </c>
      <c r="FB134" s="30"/>
      <c r="FC134" s="72">
        <f>ROUND(SUM(FC135:FC141),2)</f>
        <v>-10495.62</v>
      </c>
      <c r="FD134" s="30"/>
      <c r="FE134" s="72">
        <f>ROUND(SUM(FE135:FE141),2)</f>
        <v>-723899.13</v>
      </c>
      <c r="FF134" s="30"/>
      <c r="FG134" s="72">
        <f>ROUND(SUM(FG135:FG140),2)</f>
        <v>0</v>
      </c>
      <c r="FH134" s="72"/>
      <c r="FI134" s="72">
        <f>ROUND(SUM(FI135:FI140),2)</f>
        <v>820.8</v>
      </c>
      <c r="FJ134" s="72"/>
      <c r="FK134" s="72">
        <f>ROUND(SUM(FK135:FK140),2)</f>
        <v>0</v>
      </c>
      <c r="FL134" s="72"/>
      <c r="FM134" s="72">
        <f>ROUND(SUM(FM135:FM140),2)</f>
        <v>0</v>
      </c>
      <c r="FN134" s="72"/>
      <c r="FO134" s="72">
        <f>ROUND(SUM(FO135:FO140),2)</f>
        <v>-30</v>
      </c>
      <c r="FP134" s="30"/>
      <c r="FQ134" s="72">
        <f>ROUND(SUM(FQ135:FQ140),2)</f>
        <v>0</v>
      </c>
      <c r="FR134" s="30"/>
      <c r="FS134" s="72">
        <f>ROUND(SUM(FS135:FS141),2)</f>
        <v>0</v>
      </c>
      <c r="FT134" s="72"/>
      <c r="FU134" s="72">
        <f>ROUND(SUM(FU135:FU140),2)</f>
        <v>-153</v>
      </c>
      <c r="FV134" s="31">
        <f t="shared" si="177"/>
        <v>-674219.13</v>
      </c>
      <c r="FW134" s="72">
        <f>ROUND(SUM(FW135:FW141),2)</f>
        <v>59523.5</v>
      </c>
      <c r="FX134" s="30"/>
      <c r="FY134" s="72">
        <f>ROUND(SUM(FY135:FY141),2)</f>
        <v>-239331.97</v>
      </c>
      <c r="FZ134" s="72"/>
      <c r="GA134" s="72">
        <f>ROUND(SUM(GA135:GA141),2)</f>
        <v>-418485.54</v>
      </c>
      <c r="GB134" s="72"/>
      <c r="GC134" s="72">
        <f>ROUND(SUM(GC135:GC141),2)</f>
        <v>0</v>
      </c>
      <c r="GD134" s="72"/>
      <c r="GE134" s="72">
        <f>ROUND(SUM(GE135:GE141),2)</f>
        <v>0</v>
      </c>
      <c r="GF134" s="30"/>
      <c r="GG134" s="72">
        <f>ROUND(SUM(GG135:GG141),2)</f>
        <v>0</v>
      </c>
      <c r="GH134" s="30"/>
      <c r="GI134" s="72">
        <f>ROUND(SUM(GI135:GI141),2)</f>
        <v>-10.45</v>
      </c>
      <c r="GJ134" s="72"/>
      <c r="GK134" s="72">
        <f>ROUND(SUM(GK135:GK141),2)</f>
        <v>-15</v>
      </c>
      <c r="GL134" s="30"/>
      <c r="GM134" s="72">
        <f>ROUND(SUM(GM135:GM141),2)</f>
        <v>-41.8</v>
      </c>
      <c r="GN134" s="72"/>
      <c r="GO134" s="72">
        <f>ROUND(SUM(GO135:GO141),2)</f>
        <v>0</v>
      </c>
      <c r="GP134" s="72"/>
      <c r="GQ134" s="72">
        <f>ROUND(SUM(GQ135:GQ141),2)</f>
        <v>-153</v>
      </c>
      <c r="GR134" s="30"/>
      <c r="GS134" s="31">
        <f t="shared" si="178"/>
        <v>-598514.26</v>
      </c>
      <c r="GT134" s="72">
        <f>ROUND(SUM(GT135:GT141),2)</f>
        <v>60000</v>
      </c>
      <c r="GU134" s="30"/>
      <c r="GV134" s="72">
        <f>ROUND(SUM(GV135:GV141),2)</f>
        <v>-123.95</v>
      </c>
      <c r="GW134" s="30"/>
      <c r="GX134" s="72">
        <f>ROUND(SUM(GX135:GX141),2)</f>
        <v>-335190.21000000002</v>
      </c>
      <c r="GY134" s="30"/>
      <c r="GZ134" s="72">
        <f>ROUND(SUM(GZ135:GZ141),2)</f>
        <v>0</v>
      </c>
      <c r="HA134" s="72"/>
      <c r="HB134" s="72">
        <f>ROUND(SUM(HB135:HB141),2)</f>
        <v>0</v>
      </c>
      <c r="HC134" s="30"/>
      <c r="HD134" s="72">
        <f>ROUND(SUM(HD135:HD141),2)</f>
        <v>0</v>
      </c>
      <c r="HE134" s="30"/>
      <c r="HF134" s="72">
        <f>ROUND(SUM(HF135:HF141),2)</f>
        <v>-10.45</v>
      </c>
      <c r="HG134" s="72"/>
      <c r="HH134" s="72">
        <f>ROUND(SUM(HH135:HH141),2)</f>
        <v>-15</v>
      </c>
      <c r="HI134" s="72"/>
      <c r="HJ134" s="72">
        <f>ROUND(SUM(HJ135:HJ141),2)</f>
        <v>0</v>
      </c>
      <c r="HK134" s="30"/>
      <c r="HL134" s="72">
        <f>ROUND(SUM(HL135:HL141),2)</f>
        <v>0</v>
      </c>
      <c r="HM134" s="72"/>
      <c r="HN134" s="72">
        <f>ROUND(SUM(HN135:HN141),2)</f>
        <v>-153</v>
      </c>
      <c r="HO134" s="30"/>
      <c r="HP134" s="31">
        <f t="shared" si="179"/>
        <v>-275492.61000000004</v>
      </c>
      <c r="HQ134" s="72">
        <f>ROUND(SUM(HQ135:HQ140),2)</f>
        <v>302169.7</v>
      </c>
      <c r="HR134" s="30"/>
      <c r="HS134" s="72">
        <f>ROUND(SUM(HS135:HS141),2)</f>
        <v>-4712.2</v>
      </c>
      <c r="HT134" s="30"/>
      <c r="HU134" s="72">
        <f>ROUND(SUM(HU135:HU141),2)</f>
        <v>-483447.66</v>
      </c>
      <c r="HV134" s="30"/>
      <c r="HW134" s="72">
        <f>ROUND(SUM(HW135:HW141),2)</f>
        <v>0</v>
      </c>
      <c r="HX134" s="30"/>
      <c r="HY134" s="72">
        <f>ROUND(SUM(HY135:HY141),2)</f>
        <v>0</v>
      </c>
      <c r="HZ134" s="72"/>
      <c r="IA134" s="72">
        <f>ROUND(SUM(IA135:IA141),2)</f>
        <v>-8548.14</v>
      </c>
      <c r="IB134" s="72"/>
      <c r="IC134" s="72">
        <f>ROUND(SUM(IC135:IC141),2)</f>
        <v>0</v>
      </c>
      <c r="ID134" s="30"/>
      <c r="IE134" s="72">
        <f>ROUND(SUM(IE135:IE141),2)</f>
        <v>-10.45</v>
      </c>
      <c r="IF134" s="72"/>
      <c r="IG134" s="72">
        <f>ROUND(SUM(IG135:IG141),2)</f>
        <v>-25.45</v>
      </c>
      <c r="IH134" s="30"/>
      <c r="II134" s="72">
        <f>ROUND(SUM(II135:II140),2)</f>
        <v>0</v>
      </c>
      <c r="IJ134" s="72"/>
      <c r="IK134" s="72">
        <f>ROUND(SUM(IK135:IK141),2)</f>
        <v>0</v>
      </c>
      <c r="IL134" s="72"/>
      <c r="IM134" s="72">
        <f>ROUND(SUM(IM135:IM141),2)</f>
        <v>-153</v>
      </c>
      <c r="IN134" s="30"/>
      <c r="IO134" s="31">
        <f t="shared" si="180"/>
        <v>-194727.2</v>
      </c>
      <c r="IP134" s="72">
        <f>ROUND(SUM(IP135:IP141),2)</f>
        <v>-50417.22</v>
      </c>
      <c r="IQ134" s="30"/>
      <c r="IR134" s="72">
        <f>ROUND(SUM(IR135:IR141),2)</f>
        <v>-9302.5</v>
      </c>
      <c r="IS134" s="30"/>
      <c r="IT134" s="72">
        <f>ROUND(SUM(IT135:IT141),2)</f>
        <v>-334963.86</v>
      </c>
      <c r="IU134" s="72"/>
      <c r="IV134" s="72">
        <f>ROUND(SUM(IV135:IV141),2)</f>
        <v>-153</v>
      </c>
      <c r="IW134" s="30"/>
      <c r="IX134" s="72">
        <f>ROUND(SUM(IX135:IX141),2)</f>
        <v>0</v>
      </c>
      <c r="IY134" s="72"/>
      <c r="IZ134" s="72">
        <f>ROUND(SUM(IZ135:IZ141),2)</f>
        <v>-4602.07</v>
      </c>
      <c r="JA134" s="72"/>
      <c r="JB134" s="72">
        <f>ROUND(SUM(JB135:JB141),2)</f>
        <v>0</v>
      </c>
      <c r="JC134" s="72"/>
      <c r="JD134" s="72">
        <f>ROUND(SUM(JD135:JD141),2)</f>
        <v>-10.45</v>
      </c>
      <c r="JE134" s="72"/>
      <c r="JF134" s="72">
        <f>ROUND(SUM(JF135:JF141),2)</f>
        <v>-35.9</v>
      </c>
      <c r="JG134" s="72"/>
      <c r="JH134" s="72">
        <f>ROUND(SUM(JH135:JH140),2)</f>
        <v>0</v>
      </c>
      <c r="JI134" s="72"/>
      <c r="JJ134" s="72">
        <f>ROUND(SUM(JJ135:JJ141),2)</f>
        <v>0</v>
      </c>
      <c r="JK134" s="30"/>
      <c r="JL134" s="72">
        <f>ROUND(SUM(JL135:JL141),2)</f>
        <v>-153</v>
      </c>
      <c r="JM134" s="72"/>
      <c r="JN134" s="31">
        <f t="shared" si="203"/>
        <v>-399638</v>
      </c>
      <c r="JO134" s="72">
        <f>ROUND(SUM(JO135:JO141),2)</f>
        <v>0</v>
      </c>
      <c r="JP134" s="31"/>
      <c r="JQ134" s="72">
        <f>ROUND(SUM(JQ135:JQ141),2)</f>
        <v>-153</v>
      </c>
      <c r="JR134" s="31"/>
      <c r="JS134" s="72">
        <f>ROUND(SUM(JS135:JS140),2)</f>
        <v>0</v>
      </c>
      <c r="JT134" s="31"/>
      <c r="JU134" s="72">
        <f>SUM(JU135:JU141)</f>
        <v>-1836</v>
      </c>
      <c r="JV134" s="31"/>
      <c r="JW134" s="72">
        <f t="shared" si="139"/>
        <v>-1989</v>
      </c>
      <c r="JX134" s="9"/>
      <c r="JY134" s="72">
        <f>ROUND(SUM(JY135:JY141),2)</f>
        <v>-116860.47</v>
      </c>
      <c r="JZ134" s="30"/>
      <c r="KA134" s="72">
        <f>ROUND(SUM(KA135:KA141),2)</f>
        <v>-1220781.6000000001</v>
      </c>
      <c r="KB134" s="72"/>
      <c r="KC134" s="72">
        <f>ROUND(SUM(KC135:KC141),2)</f>
        <v>-4959612.07</v>
      </c>
      <c r="KD134" s="72"/>
      <c r="KE134" s="72">
        <f>ROUND(SUM(KE135:KE141),2)</f>
        <v>-14539.3</v>
      </c>
      <c r="KF134" s="72"/>
      <c r="KG134" s="72">
        <f>ROUND(SUM(KG135:KG141),2)</f>
        <v>-13150.21</v>
      </c>
      <c r="KH134" s="72"/>
      <c r="KI134" s="72">
        <f>SUM(KI135:KI141)</f>
        <v>-893.68</v>
      </c>
      <c r="KJ134" s="72"/>
      <c r="KK134" s="72">
        <f>SUM(KK135:KK141)</f>
        <v>-223.35</v>
      </c>
      <c r="KL134" s="72"/>
      <c r="KM134" s="72">
        <f>SUM(KM135:KM141)</f>
        <v>-300.25</v>
      </c>
      <c r="KN134" s="72"/>
      <c r="KO134" s="72">
        <f>SUM(KO135:KO141)</f>
        <v>0</v>
      </c>
      <c r="KP134" s="72"/>
      <c r="KQ134" s="72">
        <f t="shared" si="209"/>
        <v>-6328349.9299999997</v>
      </c>
      <c r="KR134" s="19"/>
      <c r="KS134" s="72">
        <v>-2180135.7199999997</v>
      </c>
      <c r="KT134" s="23"/>
      <c r="KU134" s="23"/>
      <c r="KV134" s="14"/>
    </row>
    <row r="135" spans="1:308" x14ac:dyDescent="0.2">
      <c r="A135" s="74">
        <v>14</v>
      </c>
      <c r="B135" s="40" t="s">
        <v>243</v>
      </c>
      <c r="C135" s="11" t="s">
        <v>244</v>
      </c>
      <c r="D135" s="11"/>
      <c r="E135" s="19"/>
      <c r="F135" s="9">
        <v>0</v>
      </c>
      <c r="G135" s="19"/>
      <c r="H135" s="9">
        <v>0</v>
      </c>
      <c r="I135" s="19"/>
      <c r="J135" s="9">
        <v>-2028.32</v>
      </c>
      <c r="K135" s="9"/>
      <c r="L135" s="9">
        <v>-0.01</v>
      </c>
      <c r="M135" s="9"/>
      <c r="N135" s="9">
        <v>0</v>
      </c>
      <c r="O135" s="9"/>
      <c r="P135" s="9">
        <v>0</v>
      </c>
      <c r="Q135" s="9"/>
      <c r="R135" s="9">
        <v>0</v>
      </c>
      <c r="S135" s="9"/>
      <c r="T135" s="9">
        <v>0</v>
      </c>
      <c r="U135" s="9"/>
      <c r="V135" s="9">
        <v>0</v>
      </c>
      <c r="W135" s="9"/>
      <c r="X135" s="9">
        <v>0</v>
      </c>
      <c r="Y135" s="31">
        <f t="shared" si="201"/>
        <v>-2028.33</v>
      </c>
      <c r="Z135" s="9">
        <v>0</v>
      </c>
      <c r="AA135" s="19"/>
      <c r="AB135" s="9">
        <v>0</v>
      </c>
      <c r="AC135" s="19"/>
      <c r="AD135" s="9">
        <v>-1605.48</v>
      </c>
      <c r="AE135" s="9"/>
      <c r="AF135" s="9">
        <v>0</v>
      </c>
      <c r="AG135" s="9"/>
      <c r="AH135" s="9">
        <v>0</v>
      </c>
      <c r="AI135" s="9"/>
      <c r="AJ135" s="9">
        <v>0</v>
      </c>
      <c r="AK135" s="9"/>
      <c r="AL135" s="9">
        <v>0</v>
      </c>
      <c r="AM135" s="9"/>
      <c r="AN135" s="9">
        <v>-851.88</v>
      </c>
      <c r="AO135" s="9"/>
      <c r="AP135" s="9">
        <v>0</v>
      </c>
      <c r="AQ135" s="9"/>
      <c r="AR135" s="9">
        <v>0</v>
      </c>
      <c r="AS135" s="9"/>
      <c r="AT135" s="9">
        <v>0</v>
      </c>
      <c r="AU135" s="9"/>
      <c r="AV135" s="31">
        <f t="shared" si="172"/>
        <v>-2457.36</v>
      </c>
      <c r="AW135" s="9">
        <v>0</v>
      </c>
      <c r="AX135" s="19"/>
      <c r="AY135" s="9">
        <v>0</v>
      </c>
      <c r="AZ135" s="9"/>
      <c r="BA135" s="9">
        <v>-22489.59</v>
      </c>
      <c r="BB135" s="9"/>
      <c r="BC135" s="9">
        <v>0</v>
      </c>
      <c r="BD135" s="9"/>
      <c r="BE135" s="9">
        <v>0</v>
      </c>
      <c r="BF135" s="9"/>
      <c r="BG135" s="9">
        <v>0</v>
      </c>
      <c r="BH135" s="9"/>
      <c r="BI135" s="9">
        <v>0</v>
      </c>
      <c r="BJ135" s="9"/>
      <c r="BK135" s="9">
        <v>0</v>
      </c>
      <c r="BL135" s="9"/>
      <c r="BM135" s="9">
        <v>0</v>
      </c>
      <c r="BN135" s="9"/>
      <c r="BO135" s="9">
        <v>0</v>
      </c>
      <c r="BP135" s="19"/>
      <c r="BQ135" s="31">
        <f t="shared" si="202"/>
        <v>-22489.59</v>
      </c>
      <c r="BR135" s="9">
        <v>-6119.63</v>
      </c>
      <c r="BS135" s="19"/>
      <c r="BT135" s="9">
        <v>0</v>
      </c>
      <c r="BU135" s="9"/>
      <c r="BV135" s="9">
        <v>11655.63</v>
      </c>
      <c r="BW135" s="9"/>
      <c r="BX135" s="9">
        <v>-14511.29</v>
      </c>
      <c r="BY135" s="9"/>
      <c r="BZ135" s="9">
        <v>0</v>
      </c>
      <c r="CA135" s="9"/>
      <c r="CB135" s="9">
        <v>0</v>
      </c>
      <c r="CC135" s="9"/>
      <c r="CD135" s="9">
        <v>0</v>
      </c>
      <c r="CE135" s="9"/>
      <c r="CF135" s="9">
        <v>0</v>
      </c>
      <c r="CG135" s="9"/>
      <c r="CH135" s="9">
        <v>0</v>
      </c>
      <c r="CI135" s="9"/>
      <c r="CJ135" s="9">
        <v>0</v>
      </c>
      <c r="CK135" s="19"/>
      <c r="CL135" s="31">
        <f t="shared" si="174"/>
        <v>-8975.2900000000009</v>
      </c>
      <c r="CM135" s="9">
        <v>0</v>
      </c>
      <c r="CN135" s="19"/>
      <c r="CO135" s="9">
        <v>0</v>
      </c>
      <c r="CP135" s="9"/>
      <c r="CQ135" s="9">
        <v>-3367.6</v>
      </c>
      <c r="CR135" s="9"/>
      <c r="CS135" s="9">
        <v>0</v>
      </c>
      <c r="CT135" s="9"/>
      <c r="CU135" s="9">
        <v>0</v>
      </c>
      <c r="CV135" s="9"/>
      <c r="CW135" s="9">
        <v>0</v>
      </c>
      <c r="CX135" s="9"/>
      <c r="CY135" s="9">
        <v>0</v>
      </c>
      <c r="CZ135" s="9"/>
      <c r="DA135" s="9">
        <v>0</v>
      </c>
      <c r="DB135" s="9"/>
      <c r="DC135" s="9">
        <v>0</v>
      </c>
      <c r="DD135" s="9"/>
      <c r="DE135" s="9">
        <v>0</v>
      </c>
      <c r="DF135" s="19"/>
      <c r="DG135" s="31">
        <f t="shared" si="175"/>
        <v>-3367.6</v>
      </c>
      <c r="DH135" s="9">
        <v>0</v>
      </c>
      <c r="DI135" s="19"/>
      <c r="DJ135" s="9">
        <v>0</v>
      </c>
      <c r="DK135" s="9"/>
      <c r="DL135" s="9">
        <v>-28709.38</v>
      </c>
      <c r="DM135" s="9"/>
      <c r="DN135" s="9">
        <v>0</v>
      </c>
      <c r="DO135" s="9"/>
      <c r="DP135" s="9">
        <v>0</v>
      </c>
      <c r="DQ135" s="9"/>
      <c r="DR135" s="9">
        <v>0</v>
      </c>
      <c r="DS135" s="9"/>
      <c r="DT135" s="9">
        <v>0</v>
      </c>
      <c r="DU135" s="9"/>
      <c r="DV135" s="9">
        <v>0</v>
      </c>
      <c r="DW135" s="9"/>
      <c r="DX135" s="9">
        <v>0</v>
      </c>
      <c r="DY135" s="19"/>
      <c r="DZ135" s="9">
        <v>0</v>
      </c>
      <c r="EA135" s="9"/>
      <c r="EB135" s="9"/>
      <c r="EC135" s="9"/>
      <c r="ED135" s="31">
        <f t="shared" si="198"/>
        <v>-28709.38</v>
      </c>
      <c r="EE135" s="9">
        <v>0</v>
      </c>
      <c r="EF135" s="19"/>
      <c r="EG135" s="9">
        <v>0</v>
      </c>
      <c r="EH135" s="9"/>
      <c r="EI135" s="9">
        <v>-2418.52</v>
      </c>
      <c r="EJ135" s="9"/>
      <c r="EK135" s="9">
        <v>0</v>
      </c>
      <c r="EL135" s="9"/>
      <c r="EM135" s="9">
        <v>0</v>
      </c>
      <c r="EN135" s="9"/>
      <c r="EO135" s="9">
        <v>0</v>
      </c>
      <c r="EP135" s="9"/>
      <c r="EQ135" s="9">
        <v>0</v>
      </c>
      <c r="ER135" s="9"/>
      <c r="ES135" s="9">
        <v>0</v>
      </c>
      <c r="ET135" s="9"/>
      <c r="EU135" s="9">
        <v>0</v>
      </c>
      <c r="EV135" s="9"/>
      <c r="EW135" s="9">
        <v>0</v>
      </c>
      <c r="EX135" s="9"/>
      <c r="EY135" s="9">
        <v>0</v>
      </c>
      <c r="EZ135" s="31">
        <f t="shared" si="176"/>
        <v>-2418.52</v>
      </c>
      <c r="FA135" s="9">
        <v>0</v>
      </c>
      <c r="FB135" s="19"/>
      <c r="FC135" s="9">
        <v>0</v>
      </c>
      <c r="FD135" s="19"/>
      <c r="FE135" s="9">
        <v>24624.48</v>
      </c>
      <c r="FF135" s="9"/>
      <c r="FG135" s="9">
        <v>0</v>
      </c>
      <c r="FH135" s="9"/>
      <c r="FI135" s="9">
        <v>0</v>
      </c>
      <c r="FJ135" s="9"/>
      <c r="FK135" s="9">
        <v>0</v>
      </c>
      <c r="FL135" s="9"/>
      <c r="FM135" s="9">
        <v>0</v>
      </c>
      <c r="FN135" s="9"/>
      <c r="FO135" s="9">
        <v>0</v>
      </c>
      <c r="FP135" s="9"/>
      <c r="FQ135" s="9">
        <v>0</v>
      </c>
      <c r="FR135" s="9"/>
      <c r="FS135" s="9">
        <v>0</v>
      </c>
      <c r="FT135" s="9"/>
      <c r="FU135" s="9">
        <v>0</v>
      </c>
      <c r="FV135" s="31">
        <f t="shared" si="177"/>
        <v>24624.48</v>
      </c>
      <c r="FW135" s="9">
        <v>0</v>
      </c>
      <c r="FX135" s="19"/>
      <c r="FY135" s="9">
        <v>-46.82</v>
      </c>
      <c r="FZ135" s="9"/>
      <c r="GA135" s="9">
        <v>-1593.2</v>
      </c>
      <c r="GB135" s="9"/>
      <c r="GC135" s="9">
        <v>0</v>
      </c>
      <c r="GD135" s="9"/>
      <c r="GE135" s="9">
        <v>0</v>
      </c>
      <c r="GF135" s="9"/>
      <c r="GG135" s="9">
        <v>0</v>
      </c>
      <c r="GH135" s="9"/>
      <c r="GI135" s="9">
        <v>0</v>
      </c>
      <c r="GJ135" s="9"/>
      <c r="GK135" s="9">
        <v>0</v>
      </c>
      <c r="GL135" s="9"/>
      <c r="GM135" s="9">
        <v>0</v>
      </c>
      <c r="GN135" s="9"/>
      <c r="GO135" s="9">
        <v>0</v>
      </c>
      <c r="GP135" s="9"/>
      <c r="GQ135" s="9">
        <v>0</v>
      </c>
      <c r="GR135" s="19"/>
      <c r="GS135" s="31">
        <f t="shared" si="178"/>
        <v>-1640.02</v>
      </c>
      <c r="GT135" s="9">
        <v>0</v>
      </c>
      <c r="GU135" s="19"/>
      <c r="GV135" s="9">
        <v>0</v>
      </c>
      <c r="GW135" s="19"/>
      <c r="GX135" s="9">
        <v>-9990.33</v>
      </c>
      <c r="GY135" s="9"/>
      <c r="GZ135" s="9">
        <v>0</v>
      </c>
      <c r="HA135" s="9"/>
      <c r="HB135" s="9">
        <v>0</v>
      </c>
      <c r="HC135" s="9"/>
      <c r="HD135" s="9">
        <v>0</v>
      </c>
      <c r="HE135" s="9"/>
      <c r="HF135" s="9">
        <v>0</v>
      </c>
      <c r="HG135" s="9"/>
      <c r="HH135" s="9">
        <v>0</v>
      </c>
      <c r="HI135" s="9"/>
      <c r="HJ135" s="9">
        <v>0</v>
      </c>
      <c r="HK135" s="9"/>
      <c r="HL135" s="9">
        <v>0</v>
      </c>
      <c r="HM135" s="9"/>
      <c r="HN135" s="9">
        <v>0</v>
      </c>
      <c r="HO135" s="19"/>
      <c r="HP135" s="31">
        <f t="shared" si="179"/>
        <v>-9990.33</v>
      </c>
      <c r="HQ135" s="9">
        <v>0</v>
      </c>
      <c r="HR135" s="19"/>
      <c r="HS135" s="9">
        <v>0</v>
      </c>
      <c r="HT135" s="19"/>
      <c r="HU135" s="9">
        <v>-1550.19</v>
      </c>
      <c r="HV135" s="9"/>
      <c r="HW135" s="9">
        <v>0</v>
      </c>
      <c r="HX135" s="9"/>
      <c r="HY135" s="9">
        <v>0</v>
      </c>
      <c r="HZ135" s="9"/>
      <c r="IA135" s="9">
        <v>-8548.14</v>
      </c>
      <c r="IB135" s="17"/>
      <c r="IC135" s="9">
        <v>0</v>
      </c>
      <c r="ID135" s="9"/>
      <c r="IE135" s="9">
        <v>0</v>
      </c>
      <c r="IF135" s="9"/>
      <c r="IG135" s="9">
        <v>0</v>
      </c>
      <c r="IH135" s="9"/>
      <c r="II135" s="9">
        <v>0</v>
      </c>
      <c r="IJ135" s="9"/>
      <c r="IK135" s="9">
        <v>0</v>
      </c>
      <c r="IL135" s="9"/>
      <c r="IM135" s="9">
        <v>0</v>
      </c>
      <c r="IN135" s="9"/>
      <c r="IO135" s="31">
        <f t="shared" si="180"/>
        <v>-10098.33</v>
      </c>
      <c r="IP135" s="9">
        <v>0</v>
      </c>
      <c r="IQ135" s="19"/>
      <c r="IR135" s="9">
        <v>0</v>
      </c>
      <c r="IS135" s="19"/>
      <c r="IT135" s="9">
        <v>-3048.47</v>
      </c>
      <c r="IU135" s="9"/>
      <c r="IV135" s="9">
        <v>0</v>
      </c>
      <c r="IW135" s="9"/>
      <c r="IX135" s="9">
        <v>0</v>
      </c>
      <c r="IY135" s="9"/>
      <c r="IZ135" s="9">
        <v>-4602.07</v>
      </c>
      <c r="JA135" s="9"/>
      <c r="JB135" s="9">
        <v>0</v>
      </c>
      <c r="JC135" s="9"/>
      <c r="JD135" s="9">
        <v>0</v>
      </c>
      <c r="JE135" s="9"/>
      <c r="JF135" s="9">
        <v>0</v>
      </c>
      <c r="JG135" s="9"/>
      <c r="JH135" s="9">
        <v>0</v>
      </c>
      <c r="JI135" s="9"/>
      <c r="JJ135" s="9">
        <v>0</v>
      </c>
      <c r="JK135" s="9"/>
      <c r="JL135" s="9">
        <v>0</v>
      </c>
      <c r="JM135" s="9"/>
      <c r="JN135" s="31">
        <f t="shared" si="203"/>
        <v>-7650.5399999999991</v>
      </c>
      <c r="JO135" s="9">
        <v>0</v>
      </c>
      <c r="JP135" s="9"/>
      <c r="JQ135" s="9">
        <f t="shared" ref="JQ135:JQ141" si="210">HW135+IV135</f>
        <v>0</v>
      </c>
      <c r="JR135" s="9"/>
      <c r="JS135" s="9">
        <f t="shared" ref="JS135:JS141" si="211">P135+AL135+CB135+CW135+DR135+FK135+GG135+HD135+IC135+JB135+EO135</f>
        <v>0</v>
      </c>
      <c r="JT135" s="9"/>
      <c r="JU135" s="9">
        <f t="shared" ref="JU135:JU141" si="212">AT135+X135+BO135+CJ135+DE135+EB135+EY135+FU135+GQ135+HN135+IM135+JL135</f>
        <v>0</v>
      </c>
      <c r="JV135" s="9"/>
      <c r="JW135" s="72">
        <f t="shared" si="139"/>
        <v>0</v>
      </c>
      <c r="JX135" s="9"/>
      <c r="JY135" s="9">
        <f t="shared" ref="JY135:JY142" si="213">F135+Z135+AW135+BR135+CM135+DH135+EE135+FA135+FW135+GT135+HQ135+IP135</f>
        <v>-6119.63</v>
      </c>
      <c r="JZ135" s="19"/>
      <c r="KA135" s="9">
        <f t="shared" ref="KA135:KA141" si="214">H135+AB135+AY135+BT135+CO135+DJ135+EG135+FC135+FY135+GV135+HS135+IR135</f>
        <v>-46.82</v>
      </c>
      <c r="KB135" s="8"/>
      <c r="KC135" s="9">
        <f t="shared" ref="KC135:KC141" si="215">J135+AD135+BA135+BV135+CQ135+DL135+EI135+FE135+GA135+GX135+IT135+HU135</f>
        <v>-40520.970000000008</v>
      </c>
      <c r="KD135" s="9"/>
      <c r="KE135" s="9">
        <f t="shared" ref="KE135:KE141" si="216">L135+AH135+BC135+BX135+CS135+DN135+EK135+FG135+GC135+GZ135+HY135+IX135</f>
        <v>-14511.300000000001</v>
      </c>
      <c r="KF135" s="9"/>
      <c r="KG135" s="9">
        <f t="shared" ref="KG135:KG141" si="217">N135+AJ135+BZ135+CU135+DP135+EM135+FI135+GE135+HB135+IA135+IZ135</f>
        <v>-13150.21</v>
      </c>
      <c r="KH135" s="9"/>
      <c r="KI135" s="9">
        <f>R135+AN135+BI135+CD135+CY135+DT135+EQ135+FM135+GI135+HF135+IE135+JD135</f>
        <v>-851.88</v>
      </c>
      <c r="KJ135" s="9"/>
      <c r="KK135" s="9">
        <f t="shared" ref="KK135:KK141" si="218">DV135+ES135+FO135+GK135+HH135+IG135+JF135</f>
        <v>0</v>
      </c>
      <c r="KL135" s="9">
        <f t="shared" ref="KL135:KL141" si="219">U135+AO135+BJ135</f>
        <v>0</v>
      </c>
      <c r="KM135" s="9">
        <f t="shared" ref="KM135:KM141" si="220">T135+AP135+BK135+CF135+DA135+DX135+EU135+FQ135+GM135+HJ135+II135+JH135</f>
        <v>0</v>
      </c>
      <c r="KN135" s="9"/>
      <c r="KO135" s="9">
        <f t="shared" ref="KO135:KO141" si="221">AR135+V135+BM135+CH135+DC135+DZ135+EW135+FS135+GO135+HL135+IK135+JJ135</f>
        <v>0</v>
      </c>
      <c r="KP135" s="9"/>
      <c r="KQ135" s="31">
        <f t="shared" si="209"/>
        <v>-75200.810000000012</v>
      </c>
      <c r="KR135" s="9"/>
      <c r="KS135" s="31">
        <v>-50349.759999999987</v>
      </c>
      <c r="KT135" s="23"/>
      <c r="KU135" s="23"/>
      <c r="KV135" s="14"/>
    </row>
    <row r="136" spans="1:308" x14ac:dyDescent="0.2">
      <c r="A136" s="74">
        <v>14</v>
      </c>
      <c r="B136" s="40" t="s">
        <v>245</v>
      </c>
      <c r="C136" s="11" t="s">
        <v>246</v>
      </c>
      <c r="D136" s="11"/>
      <c r="E136" s="8"/>
      <c r="F136" s="9">
        <v>0</v>
      </c>
      <c r="G136" s="8"/>
      <c r="H136" s="9">
        <v>-50000</v>
      </c>
      <c r="I136" s="8"/>
      <c r="J136" s="9">
        <v>0</v>
      </c>
      <c r="K136" s="9"/>
      <c r="L136" s="9">
        <v>0</v>
      </c>
      <c r="M136" s="9"/>
      <c r="N136" s="9">
        <v>0</v>
      </c>
      <c r="O136" s="9"/>
      <c r="P136" s="9">
        <v>0</v>
      </c>
      <c r="Q136" s="9"/>
      <c r="R136" s="9">
        <v>0</v>
      </c>
      <c r="S136" s="9"/>
      <c r="T136" s="9">
        <v>0</v>
      </c>
      <c r="U136" s="9"/>
      <c r="V136" s="9">
        <v>0</v>
      </c>
      <c r="W136" s="9"/>
      <c r="X136" s="9">
        <v>0</v>
      </c>
      <c r="Y136" s="31">
        <f t="shared" si="201"/>
        <v>-50000</v>
      </c>
      <c r="Z136" s="9">
        <v>0</v>
      </c>
      <c r="AA136" s="8"/>
      <c r="AB136" s="9">
        <v>0</v>
      </c>
      <c r="AC136" s="8"/>
      <c r="AD136" s="9">
        <v>-320</v>
      </c>
      <c r="AE136" s="9"/>
      <c r="AF136" s="9">
        <v>0</v>
      </c>
      <c r="AG136" s="9"/>
      <c r="AH136" s="9">
        <v>0</v>
      </c>
      <c r="AI136" s="9"/>
      <c r="AJ136" s="9">
        <v>0</v>
      </c>
      <c r="AK136" s="9"/>
      <c r="AL136" s="9">
        <v>0</v>
      </c>
      <c r="AM136" s="9"/>
      <c r="AN136" s="9">
        <v>0</v>
      </c>
      <c r="AO136" s="9"/>
      <c r="AP136" s="9">
        <v>0</v>
      </c>
      <c r="AQ136" s="9"/>
      <c r="AR136" s="9">
        <v>0</v>
      </c>
      <c r="AS136" s="9"/>
      <c r="AT136" s="9">
        <v>0</v>
      </c>
      <c r="AU136" s="9"/>
      <c r="AV136" s="31">
        <f t="shared" si="172"/>
        <v>-320</v>
      </c>
      <c r="AW136" s="9">
        <v>0</v>
      </c>
      <c r="AX136" s="8"/>
      <c r="AY136" s="9">
        <v>-347000</v>
      </c>
      <c r="AZ136" s="9"/>
      <c r="BA136" s="9">
        <v>1913.4</v>
      </c>
      <c r="BB136" s="9"/>
      <c r="BC136" s="9">
        <v>0</v>
      </c>
      <c r="BD136" s="9"/>
      <c r="BE136" s="9">
        <v>0</v>
      </c>
      <c r="BF136" s="9"/>
      <c r="BG136" s="9">
        <v>0</v>
      </c>
      <c r="BH136" s="9"/>
      <c r="BI136" s="9">
        <v>0</v>
      </c>
      <c r="BJ136" s="9"/>
      <c r="BK136" s="9">
        <v>0</v>
      </c>
      <c r="BL136" s="9"/>
      <c r="BM136" s="9">
        <v>0</v>
      </c>
      <c r="BN136" s="9"/>
      <c r="BO136" s="9">
        <v>0</v>
      </c>
      <c r="BP136" s="8"/>
      <c r="BQ136" s="31">
        <f t="shared" si="202"/>
        <v>-345086.6</v>
      </c>
      <c r="BR136" s="9">
        <v>-600295.72</v>
      </c>
      <c r="BS136" s="8"/>
      <c r="BT136" s="9">
        <v>0</v>
      </c>
      <c r="BU136" s="9"/>
      <c r="BV136" s="9">
        <v>0</v>
      </c>
      <c r="BW136" s="9"/>
      <c r="BX136" s="9">
        <v>0</v>
      </c>
      <c r="BY136" s="9"/>
      <c r="BZ136" s="9">
        <v>0</v>
      </c>
      <c r="CA136" s="9"/>
      <c r="CB136" s="9">
        <v>0</v>
      </c>
      <c r="CC136" s="9"/>
      <c r="CD136" s="9">
        <v>0</v>
      </c>
      <c r="CE136" s="9"/>
      <c r="CF136" s="9">
        <v>0</v>
      </c>
      <c r="CG136" s="9"/>
      <c r="CH136" s="9">
        <v>0</v>
      </c>
      <c r="CI136" s="9"/>
      <c r="CJ136" s="9">
        <v>0</v>
      </c>
      <c r="CK136" s="8"/>
      <c r="CL136" s="31">
        <f t="shared" si="174"/>
        <v>-600295.72</v>
      </c>
      <c r="CM136" s="9">
        <v>0</v>
      </c>
      <c r="CN136" s="8"/>
      <c r="CO136" s="9">
        <v>-527402.96</v>
      </c>
      <c r="CP136" s="9"/>
      <c r="CQ136" s="9">
        <v>0</v>
      </c>
      <c r="CR136" s="9"/>
      <c r="CS136" s="9">
        <v>0</v>
      </c>
      <c r="CT136" s="9"/>
      <c r="CU136" s="9">
        <v>-100</v>
      </c>
      <c r="CV136" s="9"/>
      <c r="CW136" s="9">
        <v>0</v>
      </c>
      <c r="CX136" s="9"/>
      <c r="CY136" s="9">
        <v>0</v>
      </c>
      <c r="CZ136" s="9"/>
      <c r="DA136" s="9">
        <v>0</v>
      </c>
      <c r="DB136" s="9"/>
      <c r="DC136" s="9">
        <v>0</v>
      </c>
      <c r="DD136" s="9"/>
      <c r="DE136" s="9">
        <v>0</v>
      </c>
      <c r="DF136" s="8"/>
      <c r="DG136" s="31">
        <f t="shared" si="175"/>
        <v>-527502.96</v>
      </c>
      <c r="DH136" s="9">
        <v>0</v>
      </c>
      <c r="DI136" s="8"/>
      <c r="DJ136" s="9">
        <v>-3750</v>
      </c>
      <c r="DK136" s="9"/>
      <c r="DL136" s="9">
        <v>0</v>
      </c>
      <c r="DM136" s="9"/>
      <c r="DN136" s="9">
        <v>0</v>
      </c>
      <c r="DO136" s="9"/>
      <c r="DP136" s="9">
        <v>0</v>
      </c>
      <c r="DQ136" s="9"/>
      <c r="DR136" s="9">
        <v>0</v>
      </c>
      <c r="DS136" s="9"/>
      <c r="DT136" s="9">
        <v>0</v>
      </c>
      <c r="DU136" s="9"/>
      <c r="DV136" s="9">
        <v>0</v>
      </c>
      <c r="DW136" s="9"/>
      <c r="DX136" s="9">
        <v>0</v>
      </c>
      <c r="DY136" s="8"/>
      <c r="DZ136" s="9">
        <v>0</v>
      </c>
      <c r="EA136" s="9"/>
      <c r="EB136" s="9">
        <v>0</v>
      </c>
      <c r="EC136" s="9"/>
      <c r="ED136" s="31">
        <f t="shared" si="198"/>
        <v>-3750</v>
      </c>
      <c r="EE136" s="9">
        <v>60000</v>
      </c>
      <c r="EF136" s="8"/>
      <c r="EG136" s="9">
        <v>0</v>
      </c>
      <c r="EH136" s="9"/>
      <c r="EI136" s="9">
        <v>0</v>
      </c>
      <c r="EJ136" s="9"/>
      <c r="EK136" s="9">
        <v>0</v>
      </c>
      <c r="EL136" s="9"/>
      <c r="EM136" s="9">
        <v>0</v>
      </c>
      <c r="EN136" s="9"/>
      <c r="EO136" s="9">
        <v>0</v>
      </c>
      <c r="EP136" s="9"/>
      <c r="EQ136" s="9">
        <v>0</v>
      </c>
      <c r="ER136" s="9"/>
      <c r="ES136" s="9">
        <v>0</v>
      </c>
      <c r="ET136" s="9"/>
      <c r="EU136" s="9">
        <v>0</v>
      </c>
      <c r="EV136" s="9"/>
      <c r="EW136" s="9">
        <v>0</v>
      </c>
      <c r="EX136" s="9"/>
      <c r="EY136" s="9">
        <v>0</v>
      </c>
      <c r="EZ136" s="31">
        <f t="shared" si="176"/>
        <v>60000</v>
      </c>
      <c r="FA136" s="9">
        <v>59537.82</v>
      </c>
      <c r="FB136" s="8"/>
      <c r="FC136" s="9">
        <v>0</v>
      </c>
      <c r="FD136" s="8"/>
      <c r="FE136" s="9">
        <v>-64914.76</v>
      </c>
      <c r="FF136" s="9"/>
      <c r="FG136" s="9">
        <v>0</v>
      </c>
      <c r="FH136" s="9"/>
      <c r="FI136" s="9">
        <v>100</v>
      </c>
      <c r="FJ136" s="9"/>
      <c r="FK136" s="9">
        <v>0</v>
      </c>
      <c r="FL136" s="9"/>
      <c r="FM136" s="9">
        <v>0</v>
      </c>
      <c r="FN136" s="9"/>
      <c r="FO136" s="9">
        <v>0</v>
      </c>
      <c r="FP136" s="9"/>
      <c r="FQ136" s="9">
        <v>0</v>
      </c>
      <c r="FR136" s="9"/>
      <c r="FS136" s="9">
        <v>0</v>
      </c>
      <c r="FT136" s="9"/>
      <c r="FU136" s="9">
        <v>0</v>
      </c>
      <c r="FV136" s="31">
        <f t="shared" si="177"/>
        <v>-5276.9400000000023</v>
      </c>
      <c r="FW136" s="9">
        <v>60000</v>
      </c>
      <c r="FX136" s="8"/>
      <c r="FY136" s="9">
        <v>-233000</v>
      </c>
      <c r="FZ136" s="9"/>
      <c r="GA136" s="9">
        <v>66.27</v>
      </c>
      <c r="GB136" s="9"/>
      <c r="GC136" s="9">
        <v>0</v>
      </c>
      <c r="GD136" s="9"/>
      <c r="GE136" s="9">
        <v>0</v>
      </c>
      <c r="GF136" s="9"/>
      <c r="GG136" s="9">
        <v>0</v>
      </c>
      <c r="GH136" s="9"/>
      <c r="GI136" s="9">
        <v>0</v>
      </c>
      <c r="GJ136" s="9"/>
      <c r="GK136" s="9">
        <v>0</v>
      </c>
      <c r="GL136" s="9"/>
      <c r="GM136" s="9">
        <v>0</v>
      </c>
      <c r="GN136" s="9"/>
      <c r="GO136" s="9">
        <v>0</v>
      </c>
      <c r="GP136" s="9"/>
      <c r="GQ136" s="9">
        <v>0</v>
      </c>
      <c r="GR136" s="8"/>
      <c r="GS136" s="31">
        <f t="shared" si="178"/>
        <v>-172933.73</v>
      </c>
      <c r="GT136" s="9">
        <v>60000</v>
      </c>
      <c r="GU136" s="8"/>
      <c r="GV136" s="9">
        <v>0</v>
      </c>
      <c r="GW136" s="8"/>
      <c r="GX136" s="9">
        <v>0</v>
      </c>
      <c r="GY136" s="9"/>
      <c r="GZ136" s="9">
        <v>0</v>
      </c>
      <c r="HA136" s="9"/>
      <c r="HB136" s="9">
        <v>0</v>
      </c>
      <c r="HC136" s="9"/>
      <c r="HD136" s="9">
        <v>0</v>
      </c>
      <c r="HE136" s="9"/>
      <c r="HF136" s="9">
        <v>0</v>
      </c>
      <c r="HG136" s="9"/>
      <c r="HH136" s="9">
        <v>0</v>
      </c>
      <c r="HI136" s="9"/>
      <c r="HJ136" s="9">
        <v>0</v>
      </c>
      <c r="HK136" s="9"/>
      <c r="HL136" s="9">
        <v>0</v>
      </c>
      <c r="HM136" s="9"/>
      <c r="HN136" s="9">
        <v>0</v>
      </c>
      <c r="HO136" s="8"/>
      <c r="HP136" s="31">
        <f t="shared" si="179"/>
        <v>60000</v>
      </c>
      <c r="HQ136" s="9">
        <v>360000</v>
      </c>
      <c r="HR136" s="8"/>
      <c r="HS136" s="9">
        <v>0</v>
      </c>
      <c r="HT136" s="8"/>
      <c r="HU136" s="9">
        <v>-307.43</v>
      </c>
      <c r="HV136" s="9"/>
      <c r="HW136" s="9">
        <v>0</v>
      </c>
      <c r="HX136" s="9"/>
      <c r="HY136" s="9">
        <v>0</v>
      </c>
      <c r="HZ136" s="9"/>
      <c r="IA136" s="9">
        <v>0</v>
      </c>
      <c r="IB136" s="17"/>
      <c r="IC136" s="9">
        <v>0</v>
      </c>
      <c r="ID136" s="9"/>
      <c r="IE136" s="9">
        <v>0</v>
      </c>
      <c r="IF136" s="9"/>
      <c r="IG136" s="9">
        <v>0</v>
      </c>
      <c r="IH136" s="9"/>
      <c r="II136" s="9">
        <v>0</v>
      </c>
      <c r="IJ136" s="9"/>
      <c r="IK136" s="9">
        <v>0</v>
      </c>
      <c r="IL136" s="9"/>
      <c r="IM136" s="9">
        <v>0</v>
      </c>
      <c r="IN136" s="9"/>
      <c r="IO136" s="31">
        <f t="shared" si="180"/>
        <v>359692.57</v>
      </c>
      <c r="IP136" s="9">
        <v>-599.87</v>
      </c>
      <c r="IQ136" s="8"/>
      <c r="IR136" s="9">
        <v>0</v>
      </c>
      <c r="IS136" s="8"/>
      <c r="IT136" s="9">
        <v>740.31</v>
      </c>
      <c r="IU136" s="9"/>
      <c r="IV136" s="9">
        <v>0</v>
      </c>
      <c r="IW136" s="9"/>
      <c r="IX136" s="9">
        <v>0</v>
      </c>
      <c r="IY136" s="9"/>
      <c r="IZ136" s="9">
        <v>0</v>
      </c>
      <c r="JA136" s="9"/>
      <c r="JB136" s="9">
        <v>0</v>
      </c>
      <c r="JC136" s="9"/>
      <c r="JD136" s="9">
        <v>0</v>
      </c>
      <c r="JE136" s="9"/>
      <c r="JF136" s="9">
        <v>0</v>
      </c>
      <c r="JG136" s="9"/>
      <c r="JH136" s="9">
        <v>0</v>
      </c>
      <c r="JI136" s="9"/>
      <c r="JJ136" s="9">
        <v>0</v>
      </c>
      <c r="JK136" s="9"/>
      <c r="JL136" s="9">
        <v>0</v>
      </c>
      <c r="JM136" s="9"/>
      <c r="JN136" s="31">
        <f t="shared" si="203"/>
        <v>140.43999999999994</v>
      </c>
      <c r="JO136" s="9">
        <v>0</v>
      </c>
      <c r="JP136" s="9"/>
      <c r="JQ136" s="9">
        <f t="shared" si="210"/>
        <v>0</v>
      </c>
      <c r="JR136" s="9"/>
      <c r="JS136" s="9">
        <f t="shared" si="211"/>
        <v>0</v>
      </c>
      <c r="JT136" s="9"/>
      <c r="JU136" s="9">
        <f t="shared" si="212"/>
        <v>0</v>
      </c>
      <c r="JV136" s="9"/>
      <c r="JW136" s="72">
        <f t="shared" si="139"/>
        <v>0</v>
      </c>
      <c r="JX136" s="9"/>
      <c r="JY136" s="9">
        <f t="shared" si="213"/>
        <v>-1357.769999999965</v>
      </c>
      <c r="JZ136" s="19"/>
      <c r="KA136" s="9">
        <f t="shared" si="214"/>
        <v>-1161152.96</v>
      </c>
      <c r="KB136" s="9"/>
      <c r="KC136" s="9">
        <f t="shared" si="215"/>
        <v>-62822.210000000006</v>
      </c>
      <c r="KD136" s="9"/>
      <c r="KE136" s="9">
        <f t="shared" si="216"/>
        <v>0</v>
      </c>
      <c r="KF136" s="9"/>
      <c r="KG136" s="9">
        <f t="shared" si="217"/>
        <v>0</v>
      </c>
      <c r="KH136" s="9"/>
      <c r="KI136" s="9">
        <f t="shared" ref="KI136:KI142" si="222">R136+AN136+BI136+CD136+CY136+DT136+EQ136+FM136+GI136+HF136+IE136+JD136</f>
        <v>0</v>
      </c>
      <c r="KJ136" s="9"/>
      <c r="KK136" s="9">
        <f t="shared" si="218"/>
        <v>0</v>
      </c>
      <c r="KL136" s="9">
        <f t="shared" si="219"/>
        <v>0</v>
      </c>
      <c r="KM136" s="9">
        <f t="shared" si="220"/>
        <v>0</v>
      </c>
      <c r="KN136" s="9"/>
      <c r="KO136" s="9">
        <f t="shared" si="221"/>
        <v>0</v>
      </c>
      <c r="KP136" s="9"/>
      <c r="KQ136" s="31">
        <f t="shared" si="209"/>
        <v>-1225332.94</v>
      </c>
      <c r="KR136" s="9"/>
      <c r="KS136" s="31">
        <v>-742772.47</v>
      </c>
      <c r="KT136" s="23"/>
      <c r="KU136" s="23"/>
      <c r="KV136" s="14"/>
    </row>
    <row r="137" spans="1:308" x14ac:dyDescent="0.2">
      <c r="A137" s="74">
        <v>14</v>
      </c>
      <c r="B137" s="40" t="s">
        <v>247</v>
      </c>
      <c r="C137" s="11" t="s">
        <v>248</v>
      </c>
      <c r="D137" s="11"/>
      <c r="E137" s="19"/>
      <c r="F137" s="9">
        <v>0</v>
      </c>
      <c r="G137" s="19"/>
      <c r="H137" s="9">
        <v>0</v>
      </c>
      <c r="I137" s="19"/>
      <c r="J137" s="9">
        <v>-18.52</v>
      </c>
      <c r="K137" s="9"/>
      <c r="L137" s="9">
        <v>0</v>
      </c>
      <c r="M137" s="9"/>
      <c r="N137" s="9">
        <v>0</v>
      </c>
      <c r="O137" s="9"/>
      <c r="P137" s="9">
        <v>0</v>
      </c>
      <c r="Q137" s="9"/>
      <c r="R137" s="9">
        <v>0</v>
      </c>
      <c r="S137" s="9"/>
      <c r="T137" s="9">
        <v>0</v>
      </c>
      <c r="U137" s="9"/>
      <c r="V137" s="9">
        <v>0</v>
      </c>
      <c r="W137" s="9"/>
      <c r="X137" s="9">
        <v>0</v>
      </c>
      <c r="Y137" s="31">
        <f t="shared" si="201"/>
        <v>-18.52</v>
      </c>
      <c r="Z137" s="9">
        <v>0</v>
      </c>
      <c r="AA137" s="19"/>
      <c r="AB137" s="9">
        <v>0</v>
      </c>
      <c r="AC137" s="19"/>
      <c r="AD137" s="9">
        <v>0</v>
      </c>
      <c r="AE137" s="9"/>
      <c r="AF137" s="9">
        <v>0</v>
      </c>
      <c r="AG137" s="9"/>
      <c r="AH137" s="9">
        <v>0</v>
      </c>
      <c r="AI137" s="9"/>
      <c r="AJ137" s="9">
        <v>0</v>
      </c>
      <c r="AK137" s="9"/>
      <c r="AL137" s="9">
        <v>0</v>
      </c>
      <c r="AM137" s="9"/>
      <c r="AN137" s="9">
        <v>0</v>
      </c>
      <c r="AO137" s="9"/>
      <c r="AP137" s="9">
        <v>0</v>
      </c>
      <c r="AQ137" s="9"/>
      <c r="AR137" s="9">
        <v>0</v>
      </c>
      <c r="AS137" s="9"/>
      <c r="AT137" s="9">
        <v>0</v>
      </c>
      <c r="AU137" s="9"/>
      <c r="AV137" s="31">
        <f t="shared" si="172"/>
        <v>0</v>
      </c>
      <c r="AW137" s="9">
        <v>0</v>
      </c>
      <c r="AX137" s="19"/>
      <c r="AY137" s="9">
        <v>0</v>
      </c>
      <c r="AZ137" s="9"/>
      <c r="BA137" s="9">
        <v>0</v>
      </c>
      <c r="BB137" s="9"/>
      <c r="BC137" s="9">
        <v>0</v>
      </c>
      <c r="BD137" s="9"/>
      <c r="BE137" s="9">
        <v>0</v>
      </c>
      <c r="BF137" s="9"/>
      <c r="BG137" s="9">
        <v>0</v>
      </c>
      <c r="BH137" s="9"/>
      <c r="BI137" s="9">
        <v>0</v>
      </c>
      <c r="BJ137" s="9"/>
      <c r="BK137" s="9">
        <v>0</v>
      </c>
      <c r="BL137" s="9"/>
      <c r="BM137" s="9">
        <v>0</v>
      </c>
      <c r="BN137" s="9"/>
      <c r="BO137" s="9">
        <v>0</v>
      </c>
      <c r="BP137" s="19"/>
      <c r="BQ137" s="31">
        <f t="shared" si="202"/>
        <v>0</v>
      </c>
      <c r="BR137" s="9">
        <v>0</v>
      </c>
      <c r="BS137" s="19"/>
      <c r="BT137" s="9">
        <v>0</v>
      </c>
      <c r="BU137" s="9"/>
      <c r="BV137" s="9">
        <v>-24.9</v>
      </c>
      <c r="BW137" s="9"/>
      <c r="BX137" s="9">
        <v>0</v>
      </c>
      <c r="BY137" s="9"/>
      <c r="BZ137" s="9">
        <v>0</v>
      </c>
      <c r="CA137" s="9"/>
      <c r="CB137" s="9">
        <v>0</v>
      </c>
      <c r="CC137" s="9"/>
      <c r="CD137" s="9">
        <v>0</v>
      </c>
      <c r="CE137" s="9"/>
      <c r="CF137" s="9">
        <v>0</v>
      </c>
      <c r="CG137" s="9"/>
      <c r="CH137" s="9">
        <v>0</v>
      </c>
      <c r="CI137" s="9"/>
      <c r="CJ137" s="9">
        <v>0</v>
      </c>
      <c r="CK137" s="19"/>
      <c r="CL137" s="31">
        <f t="shared" si="174"/>
        <v>-24.9</v>
      </c>
      <c r="CM137" s="9">
        <v>0</v>
      </c>
      <c r="CN137" s="19"/>
      <c r="CO137" s="9">
        <v>0</v>
      </c>
      <c r="CP137" s="9"/>
      <c r="CQ137" s="9">
        <v>0</v>
      </c>
      <c r="CR137" s="9"/>
      <c r="CS137" s="9">
        <v>0</v>
      </c>
      <c r="CT137" s="9"/>
      <c r="CU137" s="9">
        <v>0</v>
      </c>
      <c r="CV137" s="9"/>
      <c r="CW137" s="9">
        <v>0</v>
      </c>
      <c r="CX137" s="9"/>
      <c r="CY137" s="9">
        <v>0</v>
      </c>
      <c r="CZ137" s="9"/>
      <c r="DA137" s="9">
        <v>0</v>
      </c>
      <c r="DB137" s="9"/>
      <c r="DC137" s="9">
        <v>0</v>
      </c>
      <c r="DD137" s="9"/>
      <c r="DE137" s="9">
        <v>0</v>
      </c>
      <c r="DF137" s="19"/>
      <c r="DG137" s="31">
        <f t="shared" si="175"/>
        <v>0</v>
      </c>
      <c r="DH137" s="9">
        <v>0</v>
      </c>
      <c r="DI137" s="19"/>
      <c r="DJ137" s="9">
        <v>0</v>
      </c>
      <c r="DK137" s="9"/>
      <c r="DL137" s="9">
        <v>0</v>
      </c>
      <c r="DM137" s="9"/>
      <c r="DN137" s="9">
        <v>0</v>
      </c>
      <c r="DO137" s="9"/>
      <c r="DP137" s="9">
        <v>0</v>
      </c>
      <c r="DQ137" s="9"/>
      <c r="DR137" s="9">
        <v>0</v>
      </c>
      <c r="DS137" s="9"/>
      <c r="DT137" s="9">
        <v>0</v>
      </c>
      <c r="DU137" s="9"/>
      <c r="DV137" s="9">
        <v>0</v>
      </c>
      <c r="DW137" s="9"/>
      <c r="DX137" s="9">
        <v>0</v>
      </c>
      <c r="DY137" s="19"/>
      <c r="DZ137" s="9">
        <v>0</v>
      </c>
      <c r="EA137" s="9"/>
      <c r="EB137" s="9">
        <v>0</v>
      </c>
      <c r="EC137" s="9"/>
      <c r="ED137" s="31">
        <f t="shared" si="198"/>
        <v>0</v>
      </c>
      <c r="EE137" s="9">
        <v>0</v>
      </c>
      <c r="EF137" s="19"/>
      <c r="EG137" s="9">
        <v>0</v>
      </c>
      <c r="EH137" s="9"/>
      <c r="EI137" s="9">
        <v>-22492.98</v>
      </c>
      <c r="EJ137" s="9"/>
      <c r="EK137" s="9">
        <v>0</v>
      </c>
      <c r="EL137" s="9"/>
      <c r="EM137" s="9">
        <v>0</v>
      </c>
      <c r="EN137" s="9"/>
      <c r="EO137" s="9">
        <v>0</v>
      </c>
      <c r="EP137" s="9"/>
      <c r="EQ137" s="9">
        <v>0</v>
      </c>
      <c r="ER137" s="9"/>
      <c r="ES137" s="9">
        <v>0</v>
      </c>
      <c r="ET137" s="9"/>
      <c r="EU137" s="9">
        <v>0</v>
      </c>
      <c r="EV137" s="9"/>
      <c r="EW137" s="9">
        <v>0</v>
      </c>
      <c r="EX137" s="9"/>
      <c r="EY137" s="9">
        <v>0</v>
      </c>
      <c r="EZ137" s="31">
        <f t="shared" si="176"/>
        <v>-22492.98</v>
      </c>
      <c r="FA137" s="9">
        <v>0</v>
      </c>
      <c r="FB137" s="19"/>
      <c r="FC137" s="9">
        <v>0</v>
      </c>
      <c r="FD137" s="19"/>
      <c r="FE137" s="9">
        <v>-6089.55</v>
      </c>
      <c r="FF137" s="9"/>
      <c r="FG137" s="9">
        <v>0</v>
      </c>
      <c r="FH137" s="9"/>
      <c r="FI137" s="9">
        <v>0</v>
      </c>
      <c r="FJ137" s="9"/>
      <c r="FK137" s="9">
        <v>0</v>
      </c>
      <c r="FL137" s="9"/>
      <c r="FM137" s="9">
        <v>0</v>
      </c>
      <c r="FN137" s="9"/>
      <c r="FO137" s="9">
        <v>0</v>
      </c>
      <c r="FP137" s="9"/>
      <c r="FQ137" s="9">
        <v>0</v>
      </c>
      <c r="FR137" s="9"/>
      <c r="FS137" s="9">
        <v>0</v>
      </c>
      <c r="FT137" s="9"/>
      <c r="FU137" s="9">
        <v>0</v>
      </c>
      <c r="FV137" s="31">
        <f t="shared" si="177"/>
        <v>-6089.55</v>
      </c>
      <c r="FW137" s="9">
        <v>0</v>
      </c>
      <c r="FX137" s="19"/>
      <c r="FY137" s="9">
        <v>0</v>
      </c>
      <c r="FZ137" s="9"/>
      <c r="GA137" s="9">
        <v>0</v>
      </c>
      <c r="GB137" s="9"/>
      <c r="GC137" s="9">
        <v>0</v>
      </c>
      <c r="GD137" s="9"/>
      <c r="GE137" s="9">
        <v>0</v>
      </c>
      <c r="GF137" s="9"/>
      <c r="GG137" s="9">
        <v>0</v>
      </c>
      <c r="GH137" s="9"/>
      <c r="GI137" s="9">
        <v>0</v>
      </c>
      <c r="GJ137" s="9"/>
      <c r="GK137" s="9">
        <v>0</v>
      </c>
      <c r="GL137" s="9"/>
      <c r="GM137" s="9">
        <v>0</v>
      </c>
      <c r="GN137" s="9"/>
      <c r="GO137" s="9">
        <v>0</v>
      </c>
      <c r="GP137" s="9"/>
      <c r="GQ137" s="9">
        <v>0</v>
      </c>
      <c r="GR137" s="19"/>
      <c r="GS137" s="31">
        <f t="shared" si="178"/>
        <v>0</v>
      </c>
      <c r="GT137" s="9">
        <v>0</v>
      </c>
      <c r="GU137" s="19"/>
      <c r="GV137" s="9">
        <v>0</v>
      </c>
      <c r="GW137" s="19"/>
      <c r="GX137" s="9">
        <v>0</v>
      </c>
      <c r="GY137" s="9"/>
      <c r="GZ137" s="9">
        <v>0</v>
      </c>
      <c r="HA137" s="9"/>
      <c r="HB137" s="9">
        <v>0</v>
      </c>
      <c r="HC137" s="9"/>
      <c r="HD137" s="9">
        <v>0</v>
      </c>
      <c r="HE137" s="9"/>
      <c r="HF137" s="9">
        <v>0</v>
      </c>
      <c r="HG137" s="9"/>
      <c r="HH137" s="9">
        <v>0</v>
      </c>
      <c r="HI137" s="9"/>
      <c r="HJ137" s="9">
        <v>0</v>
      </c>
      <c r="HK137" s="9"/>
      <c r="HL137" s="9">
        <v>0</v>
      </c>
      <c r="HM137" s="9"/>
      <c r="HN137" s="9">
        <v>0</v>
      </c>
      <c r="HO137" s="19"/>
      <c r="HP137" s="31">
        <f t="shared" si="179"/>
        <v>0</v>
      </c>
      <c r="HQ137" s="9">
        <v>0</v>
      </c>
      <c r="HR137" s="19"/>
      <c r="HS137" s="9">
        <v>0</v>
      </c>
      <c r="HT137" s="19"/>
      <c r="HU137" s="9">
        <v>-5547.03</v>
      </c>
      <c r="HV137" s="9"/>
      <c r="HW137" s="9">
        <v>0</v>
      </c>
      <c r="HX137" s="9"/>
      <c r="HY137" s="9">
        <v>0</v>
      </c>
      <c r="HZ137" s="9"/>
      <c r="IA137" s="9">
        <v>0</v>
      </c>
      <c r="IB137" s="17"/>
      <c r="IC137" s="9">
        <v>0</v>
      </c>
      <c r="ID137" s="9"/>
      <c r="IE137" s="9">
        <v>0</v>
      </c>
      <c r="IF137" s="9"/>
      <c r="IG137" s="9">
        <v>0</v>
      </c>
      <c r="IH137" s="9"/>
      <c r="II137" s="9">
        <v>0</v>
      </c>
      <c r="IJ137" s="9"/>
      <c r="IK137" s="9">
        <v>0</v>
      </c>
      <c r="IL137" s="9"/>
      <c r="IM137" s="9">
        <v>0</v>
      </c>
      <c r="IN137" s="9"/>
      <c r="IO137" s="31">
        <f t="shared" si="180"/>
        <v>-5547.03</v>
      </c>
      <c r="IP137" s="9">
        <v>0</v>
      </c>
      <c r="IQ137" s="19"/>
      <c r="IR137" s="9">
        <v>0</v>
      </c>
      <c r="IS137" s="19"/>
      <c r="IT137" s="9">
        <v>-145.35</v>
      </c>
      <c r="IU137" s="9"/>
      <c r="IV137" s="9">
        <v>0</v>
      </c>
      <c r="IW137" s="9"/>
      <c r="IX137" s="9">
        <v>0</v>
      </c>
      <c r="IY137" s="9"/>
      <c r="IZ137" s="9">
        <v>0</v>
      </c>
      <c r="JA137" s="9"/>
      <c r="JB137" s="9">
        <v>0</v>
      </c>
      <c r="JC137" s="9"/>
      <c r="JD137" s="9">
        <v>0</v>
      </c>
      <c r="JE137" s="9"/>
      <c r="JF137" s="9">
        <v>0</v>
      </c>
      <c r="JG137" s="9"/>
      <c r="JH137" s="9">
        <v>0</v>
      </c>
      <c r="JI137" s="9"/>
      <c r="JJ137" s="9">
        <v>0</v>
      </c>
      <c r="JK137" s="9"/>
      <c r="JL137" s="9">
        <v>0</v>
      </c>
      <c r="JM137" s="9"/>
      <c r="JN137" s="31">
        <f t="shared" si="203"/>
        <v>-145.35</v>
      </c>
      <c r="JO137" s="9">
        <v>0</v>
      </c>
      <c r="JP137" s="9"/>
      <c r="JQ137" s="9">
        <f t="shared" si="210"/>
        <v>0</v>
      </c>
      <c r="JR137" s="9"/>
      <c r="JS137" s="9">
        <f t="shared" si="211"/>
        <v>0</v>
      </c>
      <c r="JT137" s="9"/>
      <c r="JU137" s="9">
        <f t="shared" si="212"/>
        <v>0</v>
      </c>
      <c r="JV137" s="9"/>
      <c r="JW137" s="72">
        <f t="shared" si="139"/>
        <v>0</v>
      </c>
      <c r="JX137" s="9"/>
      <c r="JY137" s="9">
        <f t="shared" si="213"/>
        <v>0</v>
      </c>
      <c r="JZ137" s="9"/>
      <c r="KA137" s="9">
        <f t="shared" si="214"/>
        <v>0</v>
      </c>
      <c r="KB137" s="9"/>
      <c r="KC137" s="9">
        <f t="shared" si="215"/>
        <v>-34318.329999999994</v>
      </c>
      <c r="KD137" s="9"/>
      <c r="KE137" s="9">
        <f t="shared" si="216"/>
        <v>0</v>
      </c>
      <c r="KF137" s="9"/>
      <c r="KG137" s="9">
        <f t="shared" si="217"/>
        <v>0</v>
      </c>
      <c r="KH137" s="9"/>
      <c r="KI137" s="9">
        <f t="shared" si="222"/>
        <v>0</v>
      </c>
      <c r="KJ137" s="9"/>
      <c r="KK137" s="9">
        <f t="shared" si="218"/>
        <v>0</v>
      </c>
      <c r="KL137" s="9">
        <f t="shared" si="219"/>
        <v>0</v>
      </c>
      <c r="KM137" s="9">
        <f t="shared" si="220"/>
        <v>0</v>
      </c>
      <c r="KN137" s="9"/>
      <c r="KO137" s="9">
        <f t="shared" si="221"/>
        <v>0</v>
      </c>
      <c r="KP137" s="9"/>
      <c r="KQ137" s="31">
        <f t="shared" si="209"/>
        <v>-34318.329999999994</v>
      </c>
      <c r="KR137" s="9"/>
      <c r="KS137" s="31">
        <v>-10565.89</v>
      </c>
      <c r="KT137" s="23"/>
      <c r="KU137" s="23"/>
      <c r="KV137" s="14"/>
    </row>
    <row r="138" spans="1:308" x14ac:dyDescent="0.2">
      <c r="A138" s="74">
        <v>14</v>
      </c>
      <c r="B138" s="40" t="s">
        <v>249</v>
      </c>
      <c r="C138" s="11" t="s">
        <v>250</v>
      </c>
      <c r="D138" s="11"/>
      <c r="E138" s="19"/>
      <c r="F138" s="9">
        <v>0</v>
      </c>
      <c r="G138" s="19"/>
      <c r="H138" s="9">
        <v>-59.95</v>
      </c>
      <c r="I138" s="19"/>
      <c r="J138" s="9">
        <v>-1448.73</v>
      </c>
      <c r="K138" s="9"/>
      <c r="L138" s="9">
        <v>0</v>
      </c>
      <c r="M138" s="9"/>
      <c r="N138" s="9">
        <v>0</v>
      </c>
      <c r="O138" s="9"/>
      <c r="P138" s="9">
        <v>0</v>
      </c>
      <c r="Q138" s="9"/>
      <c r="R138" s="9">
        <v>0</v>
      </c>
      <c r="S138" s="9"/>
      <c r="T138" s="9">
        <v>0</v>
      </c>
      <c r="U138" s="9"/>
      <c r="V138" s="9">
        <v>0</v>
      </c>
      <c r="W138" s="9"/>
      <c r="X138" s="9">
        <v>-153</v>
      </c>
      <c r="Y138" s="31">
        <f t="shared" si="201"/>
        <v>-1661.68</v>
      </c>
      <c r="Z138" s="9">
        <v>0</v>
      </c>
      <c r="AA138" s="19"/>
      <c r="AB138" s="9">
        <v>-2966.4</v>
      </c>
      <c r="AC138" s="19"/>
      <c r="AD138" s="9">
        <v>-761.14</v>
      </c>
      <c r="AE138" s="9"/>
      <c r="AF138" s="9">
        <v>0</v>
      </c>
      <c r="AG138" s="9"/>
      <c r="AH138" s="9">
        <v>0</v>
      </c>
      <c r="AI138" s="9"/>
      <c r="AJ138" s="9">
        <v>0</v>
      </c>
      <c r="AK138" s="9"/>
      <c r="AL138" s="9">
        <v>0</v>
      </c>
      <c r="AM138" s="9"/>
      <c r="AN138" s="9">
        <v>0</v>
      </c>
      <c r="AO138" s="9"/>
      <c r="AP138" s="9">
        <v>0</v>
      </c>
      <c r="AQ138" s="9"/>
      <c r="AR138" s="9">
        <v>0</v>
      </c>
      <c r="AS138" s="9"/>
      <c r="AT138" s="9">
        <v>-153</v>
      </c>
      <c r="AU138" s="9"/>
      <c r="AV138" s="31">
        <f t="shared" si="172"/>
        <v>-3880.54</v>
      </c>
      <c r="AW138" s="9">
        <v>0</v>
      </c>
      <c r="AX138" s="19"/>
      <c r="AY138" s="9">
        <v>-93.7</v>
      </c>
      <c r="AZ138" s="9"/>
      <c r="BA138" s="9">
        <v>-2497.5</v>
      </c>
      <c r="BB138" s="9"/>
      <c r="BC138" s="9">
        <v>-17</v>
      </c>
      <c r="BD138" s="9"/>
      <c r="BE138" s="9">
        <v>0</v>
      </c>
      <c r="BF138" s="9"/>
      <c r="BG138" s="9">
        <v>0</v>
      </c>
      <c r="BH138" s="9"/>
      <c r="BI138" s="9">
        <v>0</v>
      </c>
      <c r="BJ138" s="9"/>
      <c r="BK138" s="9">
        <v>-52.25</v>
      </c>
      <c r="BL138" s="9"/>
      <c r="BM138" s="9">
        <v>0</v>
      </c>
      <c r="BN138" s="9"/>
      <c r="BO138" s="9">
        <v>-153</v>
      </c>
      <c r="BP138" s="19"/>
      <c r="BQ138" s="31">
        <f t="shared" si="202"/>
        <v>-2813.45</v>
      </c>
      <c r="BR138" s="9">
        <v>0</v>
      </c>
      <c r="BS138" s="19"/>
      <c r="BT138" s="9">
        <v>-444.3</v>
      </c>
      <c r="BU138" s="9"/>
      <c r="BV138" s="9">
        <v>-1053.25</v>
      </c>
      <c r="BW138" s="9"/>
      <c r="BX138" s="9">
        <v>0</v>
      </c>
      <c r="BY138" s="9"/>
      <c r="BZ138" s="9">
        <v>0</v>
      </c>
      <c r="CA138" s="9"/>
      <c r="CB138" s="9">
        <v>0</v>
      </c>
      <c r="CC138" s="9"/>
      <c r="CD138" s="9">
        <v>0</v>
      </c>
      <c r="CE138" s="9"/>
      <c r="CF138" s="9">
        <v>-206.2</v>
      </c>
      <c r="CG138" s="9"/>
      <c r="CH138" s="9">
        <v>0</v>
      </c>
      <c r="CI138" s="9"/>
      <c r="CJ138" s="9">
        <v>-153</v>
      </c>
      <c r="CK138" s="19"/>
      <c r="CL138" s="31">
        <f t="shared" si="174"/>
        <v>-1856.75</v>
      </c>
      <c r="CM138" s="9">
        <v>0</v>
      </c>
      <c r="CN138" s="19"/>
      <c r="CO138" s="9">
        <v>-114.6</v>
      </c>
      <c r="CP138" s="9"/>
      <c r="CQ138" s="9">
        <v>-649.47</v>
      </c>
      <c r="CR138" s="9"/>
      <c r="CS138" s="9">
        <v>-11</v>
      </c>
      <c r="CT138" s="9"/>
      <c r="CU138" s="9">
        <v>0</v>
      </c>
      <c r="CV138" s="9"/>
      <c r="CW138" s="9">
        <v>0</v>
      </c>
      <c r="CX138" s="9"/>
      <c r="CY138" s="9">
        <v>0</v>
      </c>
      <c r="CZ138" s="9"/>
      <c r="DA138" s="9">
        <v>0</v>
      </c>
      <c r="DB138" s="9"/>
      <c r="DC138" s="9">
        <v>0</v>
      </c>
      <c r="DD138" s="9"/>
      <c r="DE138" s="9">
        <v>-153</v>
      </c>
      <c r="DF138" s="19"/>
      <c r="DG138" s="31">
        <f t="shared" si="175"/>
        <v>-928.07</v>
      </c>
      <c r="DH138" s="9">
        <v>0</v>
      </c>
      <c r="DI138" s="19"/>
      <c r="DJ138" s="9">
        <v>-61.15</v>
      </c>
      <c r="DK138" s="9"/>
      <c r="DL138" s="9">
        <v>-1316.94</v>
      </c>
      <c r="DM138" s="9"/>
      <c r="DN138" s="9">
        <v>0</v>
      </c>
      <c r="DO138" s="9"/>
      <c r="DP138" s="9">
        <v>-720.8</v>
      </c>
      <c r="DQ138" s="9"/>
      <c r="DR138" s="9">
        <v>0</v>
      </c>
      <c r="DS138" s="9"/>
      <c r="DT138" s="9">
        <v>0</v>
      </c>
      <c r="DU138" s="9"/>
      <c r="DV138" s="9">
        <v>0</v>
      </c>
      <c r="DW138" s="9"/>
      <c r="DX138" s="9">
        <v>0</v>
      </c>
      <c r="DY138" s="19"/>
      <c r="DZ138" s="9">
        <v>0</v>
      </c>
      <c r="EA138" s="9"/>
      <c r="EB138" s="9">
        <v>-153</v>
      </c>
      <c r="EC138" s="9"/>
      <c r="ED138" s="31">
        <f t="shared" si="198"/>
        <v>-2251.8900000000003</v>
      </c>
      <c r="EE138" s="9">
        <v>0</v>
      </c>
      <c r="EF138" s="19"/>
      <c r="EG138" s="9">
        <v>-62.35</v>
      </c>
      <c r="EH138" s="9"/>
      <c r="EI138" s="9">
        <v>-1006.57</v>
      </c>
      <c r="EJ138" s="9"/>
      <c r="EK138" s="9">
        <v>0</v>
      </c>
      <c r="EL138" s="9"/>
      <c r="EM138" s="9">
        <v>0</v>
      </c>
      <c r="EN138" s="9"/>
      <c r="EO138" s="9">
        <v>0</v>
      </c>
      <c r="EP138" s="9"/>
      <c r="EQ138" s="9">
        <v>0</v>
      </c>
      <c r="ER138" s="9"/>
      <c r="ES138" s="9">
        <v>-60</v>
      </c>
      <c r="ET138" s="9"/>
      <c r="EU138" s="9">
        <v>0</v>
      </c>
      <c r="EV138" s="9"/>
      <c r="EW138" s="9">
        <v>0</v>
      </c>
      <c r="EX138" s="9"/>
      <c r="EY138" s="9">
        <v>-153</v>
      </c>
      <c r="EZ138" s="31">
        <f t="shared" si="176"/>
        <v>-1281.92</v>
      </c>
      <c r="FA138" s="9">
        <v>0</v>
      </c>
      <c r="FB138" s="19"/>
      <c r="FC138" s="9">
        <v>-59.95</v>
      </c>
      <c r="FD138" s="19"/>
      <c r="FE138" s="9">
        <v>-1885.82</v>
      </c>
      <c r="FF138" s="9"/>
      <c r="FG138" s="9">
        <v>0</v>
      </c>
      <c r="FH138" s="9"/>
      <c r="FI138" s="9">
        <v>720.8</v>
      </c>
      <c r="FJ138" s="9"/>
      <c r="FK138" s="9">
        <v>0</v>
      </c>
      <c r="FL138" s="9"/>
      <c r="FM138" s="9">
        <v>0</v>
      </c>
      <c r="FN138" s="9"/>
      <c r="FO138" s="9">
        <v>-30</v>
      </c>
      <c r="FP138" s="9"/>
      <c r="FQ138" s="9">
        <v>0</v>
      </c>
      <c r="FR138" s="9"/>
      <c r="FS138" s="9">
        <v>0</v>
      </c>
      <c r="FT138" s="9"/>
      <c r="FU138" s="9">
        <v>-153</v>
      </c>
      <c r="FV138" s="31">
        <f t="shared" si="177"/>
        <v>-1407.97</v>
      </c>
      <c r="FW138" s="9">
        <v>0</v>
      </c>
      <c r="FX138" s="19"/>
      <c r="FY138" s="9">
        <v>-622.79999999999995</v>
      </c>
      <c r="FZ138" s="9"/>
      <c r="GA138" s="9">
        <v>-920.66</v>
      </c>
      <c r="GB138" s="9"/>
      <c r="GC138" s="9">
        <v>0</v>
      </c>
      <c r="GD138" s="9"/>
      <c r="GE138" s="9">
        <v>0</v>
      </c>
      <c r="GF138" s="9"/>
      <c r="GG138" s="9">
        <v>0</v>
      </c>
      <c r="GH138" s="9"/>
      <c r="GI138" s="9">
        <v>-10.45</v>
      </c>
      <c r="GJ138" s="9"/>
      <c r="GK138" s="9">
        <v>-15</v>
      </c>
      <c r="GL138" s="9"/>
      <c r="GM138" s="9">
        <v>-41.8</v>
      </c>
      <c r="GN138" s="9"/>
      <c r="GO138" s="9">
        <v>0</v>
      </c>
      <c r="GP138" s="9"/>
      <c r="GQ138" s="9">
        <v>-153</v>
      </c>
      <c r="GR138" s="19"/>
      <c r="GS138" s="31">
        <f t="shared" si="178"/>
        <v>-1763.71</v>
      </c>
      <c r="GT138" s="9">
        <v>0</v>
      </c>
      <c r="GU138" s="19"/>
      <c r="GV138" s="9">
        <v>-123.95</v>
      </c>
      <c r="GW138" s="19"/>
      <c r="GX138" s="9">
        <v>-905.77</v>
      </c>
      <c r="GY138" s="9"/>
      <c r="GZ138" s="9">
        <v>0</v>
      </c>
      <c r="HA138" s="9"/>
      <c r="HB138" s="9">
        <v>0</v>
      </c>
      <c r="HC138" s="9"/>
      <c r="HD138" s="9">
        <v>0</v>
      </c>
      <c r="HE138" s="9"/>
      <c r="HF138" s="9">
        <v>-10.45</v>
      </c>
      <c r="HG138" s="9"/>
      <c r="HH138" s="9">
        <v>-15</v>
      </c>
      <c r="HI138" s="9"/>
      <c r="HJ138" s="9">
        <v>0</v>
      </c>
      <c r="HK138" s="9"/>
      <c r="HL138" s="9">
        <v>0</v>
      </c>
      <c r="HM138" s="9"/>
      <c r="HN138" s="9">
        <v>-153</v>
      </c>
      <c r="HO138" s="19"/>
      <c r="HP138" s="31">
        <f t="shared" si="179"/>
        <v>-1208.17</v>
      </c>
      <c r="HQ138" s="9">
        <v>-54000</v>
      </c>
      <c r="HR138" s="19"/>
      <c r="HS138" s="9">
        <v>-59.95</v>
      </c>
      <c r="HT138" s="19"/>
      <c r="HU138" s="9">
        <v>-2321.9699999999998</v>
      </c>
      <c r="HV138" s="9"/>
      <c r="HW138" s="9">
        <v>0</v>
      </c>
      <c r="HX138" s="9"/>
      <c r="HY138" s="9">
        <v>0</v>
      </c>
      <c r="HZ138" s="9"/>
      <c r="IA138" s="9">
        <v>0</v>
      </c>
      <c r="IB138" s="17"/>
      <c r="IC138" s="9">
        <v>0</v>
      </c>
      <c r="ID138" s="9"/>
      <c r="IE138" s="9">
        <v>-10.45</v>
      </c>
      <c r="IF138" s="9"/>
      <c r="IG138" s="9">
        <v>-25.45</v>
      </c>
      <c r="IH138" s="9"/>
      <c r="II138" s="9">
        <v>0</v>
      </c>
      <c r="IJ138" s="9"/>
      <c r="IK138" s="9">
        <v>0</v>
      </c>
      <c r="IL138" s="9"/>
      <c r="IM138" s="9">
        <v>-153</v>
      </c>
      <c r="IN138" s="9"/>
      <c r="IO138" s="31">
        <f t="shared" si="180"/>
        <v>-56570.819999999992</v>
      </c>
      <c r="IP138" s="9">
        <v>0</v>
      </c>
      <c r="IQ138" s="19"/>
      <c r="IR138" s="9">
        <v>-59.95</v>
      </c>
      <c r="IS138" s="19"/>
      <c r="IT138" s="9">
        <v>-1320.72</v>
      </c>
      <c r="IU138" s="9"/>
      <c r="IV138" s="9">
        <v>-153</v>
      </c>
      <c r="IW138" s="9"/>
      <c r="IX138" s="9">
        <v>0</v>
      </c>
      <c r="IY138" s="9"/>
      <c r="IZ138" s="9">
        <v>0</v>
      </c>
      <c r="JA138" s="9"/>
      <c r="JB138" s="9">
        <v>0</v>
      </c>
      <c r="JC138" s="9"/>
      <c r="JD138" s="9">
        <v>-10.45</v>
      </c>
      <c r="JE138" s="9"/>
      <c r="JF138" s="9">
        <v>-35.9</v>
      </c>
      <c r="JG138" s="9"/>
      <c r="JH138" s="9">
        <v>0</v>
      </c>
      <c r="JI138" s="9"/>
      <c r="JJ138" s="9">
        <v>0</v>
      </c>
      <c r="JK138" s="9"/>
      <c r="JL138" s="9">
        <v>-153</v>
      </c>
      <c r="JM138" s="9"/>
      <c r="JN138" s="31">
        <f t="shared" si="203"/>
        <v>-1733.0200000000002</v>
      </c>
      <c r="JO138" s="9">
        <v>0</v>
      </c>
      <c r="JP138" s="9"/>
      <c r="JQ138" s="9">
        <f t="shared" si="210"/>
        <v>-153</v>
      </c>
      <c r="JR138" s="9"/>
      <c r="JS138" s="9">
        <f t="shared" si="211"/>
        <v>0</v>
      </c>
      <c r="JT138" s="9"/>
      <c r="JU138" s="9">
        <f t="shared" si="212"/>
        <v>-1836</v>
      </c>
      <c r="JV138" s="9"/>
      <c r="JW138" s="31">
        <f t="shared" si="139"/>
        <v>-1989</v>
      </c>
      <c r="JX138" s="9"/>
      <c r="JY138" s="9">
        <f t="shared" si="213"/>
        <v>-54000</v>
      </c>
      <c r="JZ138" s="9"/>
      <c r="KA138" s="9">
        <f t="shared" si="214"/>
        <v>-4729.0499999999993</v>
      </c>
      <c r="KB138" s="9"/>
      <c r="KC138" s="9">
        <f t="shared" si="215"/>
        <v>-16088.539999999999</v>
      </c>
      <c r="KD138" s="9"/>
      <c r="KE138" s="9">
        <f t="shared" si="216"/>
        <v>-28</v>
      </c>
      <c r="KF138" s="9"/>
      <c r="KG138" s="9">
        <f t="shared" si="217"/>
        <v>0</v>
      </c>
      <c r="KH138" s="9"/>
      <c r="KI138" s="9">
        <f t="shared" si="222"/>
        <v>-41.8</v>
      </c>
      <c r="KJ138" s="9"/>
      <c r="KK138" s="9">
        <f t="shared" si="218"/>
        <v>-181.35</v>
      </c>
      <c r="KL138" s="9">
        <f t="shared" si="219"/>
        <v>0</v>
      </c>
      <c r="KM138" s="9">
        <f t="shared" si="220"/>
        <v>-300.25</v>
      </c>
      <c r="KN138" s="9"/>
      <c r="KO138" s="9">
        <f t="shared" si="221"/>
        <v>0</v>
      </c>
      <c r="KP138" s="9"/>
      <c r="KQ138" s="31">
        <f t="shared" si="209"/>
        <v>-77357.990000000005</v>
      </c>
      <c r="KR138" s="9"/>
      <c r="KS138" s="31">
        <v>539414.7100000002</v>
      </c>
      <c r="KT138" s="23"/>
      <c r="KU138" s="23"/>
      <c r="KV138" s="14"/>
    </row>
    <row r="139" spans="1:308" x14ac:dyDescent="0.2">
      <c r="A139" s="74">
        <v>14</v>
      </c>
      <c r="B139" s="40" t="s">
        <v>251</v>
      </c>
      <c r="C139" s="11" t="s">
        <v>252</v>
      </c>
      <c r="D139" s="11"/>
      <c r="E139" s="19"/>
      <c r="F139" s="9">
        <v>0</v>
      </c>
      <c r="G139" s="19"/>
      <c r="H139" s="9">
        <v>0</v>
      </c>
      <c r="I139" s="19"/>
      <c r="J139" s="9">
        <v>-1720.81</v>
      </c>
      <c r="K139" s="9"/>
      <c r="L139" s="9">
        <v>0</v>
      </c>
      <c r="M139" s="9"/>
      <c r="N139" s="9">
        <v>0</v>
      </c>
      <c r="O139" s="9"/>
      <c r="P139" s="9">
        <v>0</v>
      </c>
      <c r="Q139" s="9"/>
      <c r="R139" s="9">
        <v>0</v>
      </c>
      <c r="S139" s="9"/>
      <c r="T139" s="9">
        <v>0</v>
      </c>
      <c r="U139" s="9"/>
      <c r="V139" s="9">
        <v>0</v>
      </c>
      <c r="W139" s="9"/>
      <c r="X139" s="9">
        <v>0</v>
      </c>
      <c r="Y139" s="31">
        <f t="shared" si="201"/>
        <v>-1720.81</v>
      </c>
      <c r="Z139" s="9">
        <v>0</v>
      </c>
      <c r="AA139" s="19"/>
      <c r="AB139" s="9">
        <v>-14585.5</v>
      </c>
      <c r="AC139" s="19"/>
      <c r="AD139" s="9">
        <v>-5974.99</v>
      </c>
      <c r="AE139" s="9"/>
      <c r="AF139" s="9">
        <v>0</v>
      </c>
      <c r="AG139" s="9"/>
      <c r="AH139" s="9">
        <v>0</v>
      </c>
      <c r="AI139" s="9"/>
      <c r="AJ139" s="9">
        <v>0</v>
      </c>
      <c r="AK139" s="9"/>
      <c r="AL139" s="9">
        <v>0</v>
      </c>
      <c r="AM139" s="9"/>
      <c r="AN139" s="9">
        <v>0</v>
      </c>
      <c r="AO139" s="9"/>
      <c r="AP139" s="9">
        <v>0</v>
      </c>
      <c r="AQ139" s="9"/>
      <c r="AR139" s="9">
        <v>0</v>
      </c>
      <c r="AS139" s="9"/>
      <c r="AT139" s="9">
        <v>0</v>
      </c>
      <c r="AU139" s="9"/>
      <c r="AV139" s="31">
        <f t="shared" si="172"/>
        <v>-20560.489999999998</v>
      </c>
      <c r="AW139" s="9">
        <v>0</v>
      </c>
      <c r="AX139" s="19"/>
      <c r="AY139" s="9">
        <v>0</v>
      </c>
      <c r="AZ139" s="9"/>
      <c r="BA139" s="9">
        <v>-3345.47</v>
      </c>
      <c r="BB139" s="9"/>
      <c r="BC139" s="9">
        <v>0</v>
      </c>
      <c r="BD139" s="9"/>
      <c r="BE139" s="9">
        <v>0</v>
      </c>
      <c r="BF139" s="9"/>
      <c r="BG139" s="9">
        <v>0</v>
      </c>
      <c r="BH139" s="9"/>
      <c r="BI139" s="9">
        <v>0</v>
      </c>
      <c r="BJ139" s="9"/>
      <c r="BK139" s="9">
        <v>0</v>
      </c>
      <c r="BL139" s="9"/>
      <c r="BM139" s="9">
        <v>0</v>
      </c>
      <c r="BN139" s="9"/>
      <c r="BO139" s="9">
        <v>0</v>
      </c>
      <c r="BP139" s="19"/>
      <c r="BQ139" s="31">
        <f t="shared" si="202"/>
        <v>-3345.47</v>
      </c>
      <c r="BR139" s="9">
        <v>0</v>
      </c>
      <c r="BS139" s="19"/>
      <c r="BT139" s="9">
        <v>-2584.6</v>
      </c>
      <c r="BU139" s="9"/>
      <c r="BV139" s="9">
        <v>-340.05</v>
      </c>
      <c r="BW139" s="9"/>
      <c r="BX139" s="9">
        <v>0</v>
      </c>
      <c r="BY139" s="9"/>
      <c r="BZ139" s="9">
        <v>0</v>
      </c>
      <c r="CA139" s="9"/>
      <c r="CB139" s="9">
        <v>0</v>
      </c>
      <c r="CC139" s="9"/>
      <c r="CD139" s="9">
        <v>0</v>
      </c>
      <c r="CE139" s="9"/>
      <c r="CF139" s="9">
        <v>0</v>
      </c>
      <c r="CG139" s="9"/>
      <c r="CH139" s="9">
        <v>0</v>
      </c>
      <c r="CI139" s="9"/>
      <c r="CJ139" s="9">
        <v>0</v>
      </c>
      <c r="CK139" s="19"/>
      <c r="CL139" s="31">
        <f t="shared" si="174"/>
        <v>-2924.65</v>
      </c>
      <c r="CM139" s="9">
        <v>-651.61</v>
      </c>
      <c r="CN139" s="19"/>
      <c r="CO139" s="9">
        <v>-4909.05</v>
      </c>
      <c r="CP139" s="9"/>
      <c r="CQ139" s="9">
        <v>-6837.29</v>
      </c>
      <c r="CR139" s="9"/>
      <c r="CS139" s="9">
        <v>0</v>
      </c>
      <c r="CT139" s="9"/>
      <c r="CU139" s="9">
        <v>0</v>
      </c>
      <c r="CV139" s="9"/>
      <c r="CW139" s="9">
        <v>0</v>
      </c>
      <c r="CX139" s="9"/>
      <c r="CY139" s="9">
        <v>0</v>
      </c>
      <c r="CZ139" s="9"/>
      <c r="DA139" s="9">
        <v>0</v>
      </c>
      <c r="DB139" s="9"/>
      <c r="DC139" s="9">
        <v>0</v>
      </c>
      <c r="DD139" s="9"/>
      <c r="DE139" s="9">
        <v>0</v>
      </c>
      <c r="DF139" s="19"/>
      <c r="DG139" s="31">
        <f t="shared" si="175"/>
        <v>-12397.95</v>
      </c>
      <c r="DH139" s="9">
        <v>-607.30999999999995</v>
      </c>
      <c r="DI139" s="19"/>
      <c r="DJ139" s="9">
        <v>-2780.8</v>
      </c>
      <c r="DK139" s="9"/>
      <c r="DL139" s="9">
        <v>-9355.6200000000008</v>
      </c>
      <c r="DM139" s="9"/>
      <c r="DN139" s="9">
        <v>0</v>
      </c>
      <c r="DO139" s="9"/>
      <c r="DP139" s="9">
        <v>0</v>
      </c>
      <c r="DQ139" s="9"/>
      <c r="DR139" s="9">
        <v>0</v>
      </c>
      <c r="DS139" s="9"/>
      <c r="DT139" s="9">
        <v>0</v>
      </c>
      <c r="DU139" s="9"/>
      <c r="DV139" s="9">
        <v>-42</v>
      </c>
      <c r="DW139" s="9"/>
      <c r="DX139" s="9">
        <v>0</v>
      </c>
      <c r="DY139" s="19"/>
      <c r="DZ139" s="9">
        <v>0</v>
      </c>
      <c r="EA139" s="9"/>
      <c r="EB139" s="9">
        <v>0</v>
      </c>
      <c r="EC139" s="9"/>
      <c r="ED139" s="31">
        <f t="shared" si="198"/>
        <v>-12785.730000000001</v>
      </c>
      <c r="EE139" s="9">
        <v>0</v>
      </c>
      <c r="EF139" s="19"/>
      <c r="EG139" s="9">
        <v>0</v>
      </c>
      <c r="EH139" s="9"/>
      <c r="EI139" s="9">
        <v>-3636.58</v>
      </c>
      <c r="EJ139" s="9"/>
      <c r="EK139" s="9">
        <v>0</v>
      </c>
      <c r="EL139" s="9"/>
      <c r="EM139" s="9">
        <v>0</v>
      </c>
      <c r="EN139" s="9"/>
      <c r="EO139" s="9">
        <v>0</v>
      </c>
      <c r="EP139" s="9"/>
      <c r="EQ139" s="9">
        <v>0</v>
      </c>
      <c r="ER139" s="9"/>
      <c r="ES139" s="9">
        <v>0</v>
      </c>
      <c r="ET139" s="9"/>
      <c r="EU139" s="9">
        <v>0</v>
      </c>
      <c r="EV139" s="9"/>
      <c r="EW139" s="9">
        <v>0</v>
      </c>
      <c r="EX139" s="9"/>
      <c r="EY139" s="9">
        <v>0</v>
      </c>
      <c r="EZ139" s="31">
        <f t="shared" si="176"/>
        <v>-3636.58</v>
      </c>
      <c r="FA139" s="9">
        <v>0</v>
      </c>
      <c r="FB139" s="19"/>
      <c r="FC139" s="9">
        <v>-10435.67</v>
      </c>
      <c r="FD139" s="19"/>
      <c r="FE139" s="9">
        <v>-18483.48</v>
      </c>
      <c r="FF139" s="9"/>
      <c r="FG139" s="9">
        <v>0</v>
      </c>
      <c r="FH139" s="9"/>
      <c r="FI139" s="9">
        <v>0</v>
      </c>
      <c r="FJ139" s="9"/>
      <c r="FK139" s="9">
        <v>0</v>
      </c>
      <c r="FL139" s="9"/>
      <c r="FM139" s="9">
        <v>0</v>
      </c>
      <c r="FN139" s="9"/>
      <c r="FO139" s="9">
        <v>0</v>
      </c>
      <c r="FP139" s="9"/>
      <c r="FQ139" s="9">
        <v>0</v>
      </c>
      <c r="FR139" s="9"/>
      <c r="FS139" s="9">
        <v>0</v>
      </c>
      <c r="FT139" s="9"/>
      <c r="FU139" s="9">
        <v>0</v>
      </c>
      <c r="FV139" s="31">
        <f t="shared" si="177"/>
        <v>-28919.15</v>
      </c>
      <c r="FW139" s="9">
        <v>-476.5</v>
      </c>
      <c r="FX139" s="19"/>
      <c r="FY139" s="9">
        <v>-5662.35</v>
      </c>
      <c r="FZ139" s="9"/>
      <c r="GA139" s="9">
        <v>-14912.95</v>
      </c>
      <c r="GB139" s="9"/>
      <c r="GC139" s="9">
        <v>0</v>
      </c>
      <c r="GD139" s="9"/>
      <c r="GE139" s="9">
        <v>0</v>
      </c>
      <c r="GF139" s="9"/>
      <c r="GG139" s="9">
        <v>0</v>
      </c>
      <c r="GH139" s="9"/>
      <c r="GI139" s="9">
        <v>0</v>
      </c>
      <c r="GJ139" s="9"/>
      <c r="GK139" s="9">
        <v>0</v>
      </c>
      <c r="GL139" s="9"/>
      <c r="GM139" s="9">
        <v>0</v>
      </c>
      <c r="GN139" s="9"/>
      <c r="GO139" s="9">
        <v>0</v>
      </c>
      <c r="GP139" s="9"/>
      <c r="GQ139" s="9">
        <v>0</v>
      </c>
      <c r="GR139" s="19"/>
      <c r="GS139" s="31">
        <f t="shared" si="178"/>
        <v>-21051.800000000003</v>
      </c>
      <c r="GT139" s="9">
        <v>0</v>
      </c>
      <c r="GU139" s="19"/>
      <c r="GV139" s="9">
        <v>0</v>
      </c>
      <c r="GW139" s="19"/>
      <c r="GX139" s="9">
        <v>-1859.11</v>
      </c>
      <c r="GY139" s="9"/>
      <c r="GZ139" s="9">
        <v>0</v>
      </c>
      <c r="HA139" s="9"/>
      <c r="HB139" s="9">
        <v>0</v>
      </c>
      <c r="HC139" s="9"/>
      <c r="HD139" s="9">
        <v>0</v>
      </c>
      <c r="HE139" s="9"/>
      <c r="HF139" s="9">
        <v>0</v>
      </c>
      <c r="HG139" s="9"/>
      <c r="HH139" s="9">
        <v>0</v>
      </c>
      <c r="HI139" s="9"/>
      <c r="HJ139" s="9">
        <v>0</v>
      </c>
      <c r="HK139" s="9"/>
      <c r="HL139" s="9">
        <v>0</v>
      </c>
      <c r="HM139" s="9"/>
      <c r="HN139" s="9">
        <v>0</v>
      </c>
      <c r="HO139" s="19"/>
      <c r="HP139" s="31">
        <f t="shared" si="179"/>
        <v>-1859.11</v>
      </c>
      <c r="HQ139" s="9">
        <v>-3830.3</v>
      </c>
      <c r="HR139" s="19"/>
      <c r="HS139" s="9">
        <v>-4652.25</v>
      </c>
      <c r="HT139" s="19"/>
      <c r="HU139" s="9">
        <v>-8801.0400000000009</v>
      </c>
      <c r="HV139" s="9"/>
      <c r="HW139" s="9">
        <v>0</v>
      </c>
      <c r="HX139" s="9"/>
      <c r="HY139" s="9">
        <v>0</v>
      </c>
      <c r="HZ139" s="9"/>
      <c r="IA139" s="9">
        <v>0</v>
      </c>
      <c r="IB139" s="17"/>
      <c r="IC139" s="9">
        <v>0</v>
      </c>
      <c r="ID139" s="9"/>
      <c r="IE139" s="9">
        <v>0</v>
      </c>
      <c r="IF139" s="9"/>
      <c r="IG139" s="9">
        <v>0</v>
      </c>
      <c r="IH139" s="9"/>
      <c r="II139" s="9">
        <v>0</v>
      </c>
      <c r="IJ139" s="9"/>
      <c r="IK139" s="9">
        <v>0</v>
      </c>
      <c r="IL139" s="9"/>
      <c r="IM139" s="9">
        <v>0</v>
      </c>
      <c r="IN139" s="9"/>
      <c r="IO139" s="31">
        <f t="shared" si="180"/>
        <v>-17283.59</v>
      </c>
      <c r="IP139" s="9">
        <v>-317.36</v>
      </c>
      <c r="IQ139" s="19"/>
      <c r="IR139" s="9">
        <v>-9242.5499999999993</v>
      </c>
      <c r="IS139" s="19"/>
      <c r="IT139" s="9">
        <v>-2279.63</v>
      </c>
      <c r="IU139" s="9"/>
      <c r="IV139" s="9">
        <v>0</v>
      </c>
      <c r="IW139" s="9"/>
      <c r="IX139" s="9">
        <v>0</v>
      </c>
      <c r="IY139" s="9"/>
      <c r="IZ139" s="9">
        <v>0</v>
      </c>
      <c r="JA139" s="9"/>
      <c r="JB139" s="9">
        <v>0</v>
      </c>
      <c r="JC139" s="9"/>
      <c r="JD139" s="9">
        <v>0</v>
      </c>
      <c r="JE139" s="9"/>
      <c r="JF139" s="9">
        <v>0</v>
      </c>
      <c r="JG139" s="9"/>
      <c r="JH139" s="9">
        <v>0</v>
      </c>
      <c r="JI139" s="9"/>
      <c r="JJ139" s="9">
        <v>0</v>
      </c>
      <c r="JK139" s="9"/>
      <c r="JL139" s="9">
        <v>0</v>
      </c>
      <c r="JM139" s="9"/>
      <c r="JN139" s="31">
        <f t="shared" si="203"/>
        <v>-11839.54</v>
      </c>
      <c r="JO139" s="9">
        <v>0</v>
      </c>
      <c r="JP139" s="9"/>
      <c r="JQ139" s="9">
        <f t="shared" si="210"/>
        <v>0</v>
      </c>
      <c r="JR139" s="9"/>
      <c r="JS139" s="9">
        <f t="shared" si="211"/>
        <v>0</v>
      </c>
      <c r="JT139" s="9"/>
      <c r="JU139" s="9">
        <f t="shared" si="212"/>
        <v>0</v>
      </c>
      <c r="JV139" s="9"/>
      <c r="JW139" s="72">
        <f t="shared" si="139"/>
        <v>0</v>
      </c>
      <c r="JX139" s="9"/>
      <c r="JY139" s="9">
        <f t="shared" si="213"/>
        <v>-5883.08</v>
      </c>
      <c r="JZ139" s="9"/>
      <c r="KA139" s="9">
        <f t="shared" si="214"/>
        <v>-54852.76999999999</v>
      </c>
      <c r="KB139" s="9"/>
      <c r="KC139" s="9">
        <f t="shared" si="215"/>
        <v>-77547.01999999999</v>
      </c>
      <c r="KD139" s="9"/>
      <c r="KE139" s="9">
        <f t="shared" si="216"/>
        <v>0</v>
      </c>
      <c r="KF139" s="9"/>
      <c r="KG139" s="9">
        <f t="shared" si="217"/>
        <v>0</v>
      </c>
      <c r="KH139" s="9"/>
      <c r="KI139" s="9">
        <f t="shared" si="222"/>
        <v>0</v>
      </c>
      <c r="KJ139" s="9"/>
      <c r="KK139" s="9">
        <f t="shared" si="218"/>
        <v>-42</v>
      </c>
      <c r="KL139" s="9">
        <f t="shared" si="219"/>
        <v>0</v>
      </c>
      <c r="KM139" s="9">
        <f t="shared" si="220"/>
        <v>0</v>
      </c>
      <c r="KN139" s="9"/>
      <c r="KO139" s="9">
        <f t="shared" si="221"/>
        <v>0</v>
      </c>
      <c r="KP139" s="9"/>
      <c r="KQ139" s="31">
        <f t="shared" si="209"/>
        <v>-138324.87</v>
      </c>
      <c r="KR139" s="9"/>
      <c r="KS139" s="31">
        <v>-62339.16</v>
      </c>
      <c r="KT139" s="23"/>
      <c r="KU139" s="23"/>
      <c r="KV139" s="14"/>
    </row>
    <row r="140" spans="1:308" x14ac:dyDescent="0.2">
      <c r="A140" s="74">
        <v>14</v>
      </c>
      <c r="B140" s="40" t="s">
        <v>253</v>
      </c>
      <c r="C140" s="11" t="s">
        <v>254</v>
      </c>
      <c r="D140" s="11"/>
      <c r="E140" s="19"/>
      <c r="F140" s="9">
        <v>0</v>
      </c>
      <c r="G140" s="19"/>
      <c r="H140" s="9">
        <v>0</v>
      </c>
      <c r="I140" s="19"/>
      <c r="J140" s="9">
        <v>-347250</v>
      </c>
      <c r="K140" s="9"/>
      <c r="L140" s="9">
        <v>0</v>
      </c>
      <c r="M140" s="9"/>
      <c r="N140" s="9">
        <v>0</v>
      </c>
      <c r="O140" s="9"/>
      <c r="P140" s="9">
        <v>0</v>
      </c>
      <c r="Q140" s="9"/>
      <c r="R140" s="9">
        <v>0</v>
      </c>
      <c r="S140" s="9"/>
      <c r="T140" s="9">
        <v>0</v>
      </c>
      <c r="U140" s="9"/>
      <c r="V140" s="9">
        <v>0</v>
      </c>
      <c r="W140" s="9"/>
      <c r="X140" s="9">
        <v>0</v>
      </c>
      <c r="Y140" s="31">
        <f t="shared" si="201"/>
        <v>-347250</v>
      </c>
      <c r="Z140" s="9">
        <v>0</v>
      </c>
      <c r="AA140" s="19"/>
      <c r="AB140" s="9">
        <v>0</v>
      </c>
      <c r="AC140" s="19"/>
      <c r="AD140" s="9">
        <v>-430750</v>
      </c>
      <c r="AE140" s="9"/>
      <c r="AF140" s="9">
        <v>0</v>
      </c>
      <c r="AG140" s="9"/>
      <c r="AH140" s="9">
        <v>0</v>
      </c>
      <c r="AI140" s="9"/>
      <c r="AJ140" s="9">
        <v>0</v>
      </c>
      <c r="AK140" s="9"/>
      <c r="AL140" s="9">
        <v>0</v>
      </c>
      <c r="AM140" s="9"/>
      <c r="AN140" s="9">
        <v>0</v>
      </c>
      <c r="AO140" s="9"/>
      <c r="AP140" s="9">
        <v>0</v>
      </c>
      <c r="AQ140" s="9"/>
      <c r="AR140" s="9">
        <v>0</v>
      </c>
      <c r="AS140" s="9"/>
      <c r="AT140" s="9">
        <v>0</v>
      </c>
      <c r="AU140" s="9"/>
      <c r="AV140" s="31">
        <f t="shared" si="172"/>
        <v>-430750</v>
      </c>
      <c r="AW140" s="9">
        <v>0</v>
      </c>
      <c r="AX140" s="19"/>
      <c r="AY140" s="9">
        <v>0</v>
      </c>
      <c r="AZ140" s="9"/>
      <c r="BA140" s="9">
        <v>-47425</v>
      </c>
      <c r="BB140" s="9"/>
      <c r="BC140" s="9">
        <v>0</v>
      </c>
      <c r="BD140" s="9"/>
      <c r="BE140" s="9">
        <v>0</v>
      </c>
      <c r="BF140" s="9"/>
      <c r="BG140" s="9">
        <v>0</v>
      </c>
      <c r="BH140" s="9"/>
      <c r="BI140" s="9">
        <v>0</v>
      </c>
      <c r="BJ140" s="9"/>
      <c r="BK140" s="9">
        <v>0</v>
      </c>
      <c r="BL140" s="9"/>
      <c r="BM140" s="9">
        <v>0</v>
      </c>
      <c r="BN140" s="9"/>
      <c r="BO140" s="9">
        <v>0</v>
      </c>
      <c r="BP140" s="19"/>
      <c r="BQ140" s="31">
        <f t="shared" si="202"/>
        <v>-47425</v>
      </c>
      <c r="BR140" s="9">
        <v>0</v>
      </c>
      <c r="BS140" s="19"/>
      <c r="BT140" s="9">
        <v>0</v>
      </c>
      <c r="BU140" s="9"/>
      <c r="BV140" s="9">
        <v>-49825</v>
      </c>
      <c r="BW140" s="9"/>
      <c r="BX140" s="9">
        <v>0</v>
      </c>
      <c r="BY140" s="9"/>
      <c r="BZ140" s="9">
        <v>0</v>
      </c>
      <c r="CA140" s="9"/>
      <c r="CB140" s="9">
        <v>0</v>
      </c>
      <c r="CC140" s="9"/>
      <c r="CD140" s="9">
        <v>0</v>
      </c>
      <c r="CE140" s="9"/>
      <c r="CF140" s="9">
        <v>0</v>
      </c>
      <c r="CG140" s="9"/>
      <c r="CH140" s="9">
        <v>0</v>
      </c>
      <c r="CI140" s="9"/>
      <c r="CJ140" s="9">
        <v>0</v>
      </c>
      <c r="CK140" s="19"/>
      <c r="CL140" s="31">
        <f t="shared" si="174"/>
        <v>-49825</v>
      </c>
      <c r="CM140" s="9">
        <v>0</v>
      </c>
      <c r="CN140" s="19"/>
      <c r="CO140" s="9">
        <v>0</v>
      </c>
      <c r="CP140" s="9"/>
      <c r="CQ140" s="9">
        <v>-328200</v>
      </c>
      <c r="CR140" s="9"/>
      <c r="CS140" s="9">
        <v>0</v>
      </c>
      <c r="CT140" s="9"/>
      <c r="CU140" s="9">
        <v>0</v>
      </c>
      <c r="CV140" s="9"/>
      <c r="CW140" s="9">
        <v>0</v>
      </c>
      <c r="CX140" s="9"/>
      <c r="CY140" s="9">
        <v>0</v>
      </c>
      <c r="CZ140" s="9"/>
      <c r="DA140" s="9">
        <v>0</v>
      </c>
      <c r="DB140" s="9"/>
      <c r="DC140" s="9">
        <v>0</v>
      </c>
      <c r="DD140" s="9"/>
      <c r="DE140" s="9">
        <v>0</v>
      </c>
      <c r="DF140" s="19"/>
      <c r="DG140" s="31">
        <f t="shared" si="175"/>
        <v>-328200</v>
      </c>
      <c r="DH140" s="9">
        <v>0</v>
      </c>
      <c r="DI140" s="19"/>
      <c r="DJ140" s="9">
        <v>0</v>
      </c>
      <c r="DK140" s="9"/>
      <c r="DL140" s="9">
        <v>-497250</v>
      </c>
      <c r="DM140" s="9"/>
      <c r="DN140" s="9">
        <v>0</v>
      </c>
      <c r="DO140" s="9"/>
      <c r="DP140" s="9">
        <v>0</v>
      </c>
      <c r="DQ140" s="9"/>
      <c r="DR140" s="9">
        <v>0</v>
      </c>
      <c r="DS140" s="9"/>
      <c r="DT140" s="9">
        <v>0</v>
      </c>
      <c r="DU140" s="9"/>
      <c r="DV140" s="9">
        <v>0</v>
      </c>
      <c r="DW140" s="9"/>
      <c r="DX140" s="9">
        <v>0</v>
      </c>
      <c r="DY140" s="19"/>
      <c r="DZ140" s="9">
        <v>0</v>
      </c>
      <c r="EA140" s="9"/>
      <c r="EB140" s="9">
        <v>0</v>
      </c>
      <c r="EC140" s="9"/>
      <c r="ED140" s="31">
        <f t="shared" si="198"/>
        <v>-497250</v>
      </c>
      <c r="EE140" s="9">
        <v>0</v>
      </c>
      <c r="EF140" s="19"/>
      <c r="EG140" s="9">
        <v>0</v>
      </c>
      <c r="EH140" s="9"/>
      <c r="EI140" s="9">
        <v>-853075</v>
      </c>
      <c r="EJ140" s="9"/>
      <c r="EK140" s="9">
        <v>0</v>
      </c>
      <c r="EL140" s="9"/>
      <c r="EM140" s="9">
        <v>0</v>
      </c>
      <c r="EN140" s="9"/>
      <c r="EO140" s="9">
        <v>0</v>
      </c>
      <c r="EP140" s="9"/>
      <c r="EQ140" s="9">
        <v>0</v>
      </c>
      <c r="ER140" s="9"/>
      <c r="ES140" s="9">
        <v>0</v>
      </c>
      <c r="ET140" s="9"/>
      <c r="EU140" s="9">
        <v>0</v>
      </c>
      <c r="EV140" s="9"/>
      <c r="EW140" s="9">
        <v>0</v>
      </c>
      <c r="EX140" s="9"/>
      <c r="EY140" s="9">
        <v>0</v>
      </c>
      <c r="EZ140" s="31">
        <f t="shared" si="176"/>
        <v>-853075</v>
      </c>
      <c r="FA140" s="9">
        <v>0</v>
      </c>
      <c r="FB140" s="19"/>
      <c r="FC140" s="9">
        <v>0</v>
      </c>
      <c r="FD140" s="19"/>
      <c r="FE140" s="9">
        <v>-657150</v>
      </c>
      <c r="FF140" s="9"/>
      <c r="FG140" s="9">
        <v>0</v>
      </c>
      <c r="FH140" s="9"/>
      <c r="FI140" s="9">
        <v>0</v>
      </c>
      <c r="FJ140" s="9"/>
      <c r="FK140" s="9">
        <v>0</v>
      </c>
      <c r="FL140" s="9"/>
      <c r="FM140" s="9">
        <v>0</v>
      </c>
      <c r="FN140" s="9"/>
      <c r="FO140" s="9">
        <v>0</v>
      </c>
      <c r="FP140" s="9"/>
      <c r="FQ140" s="9">
        <v>0</v>
      </c>
      <c r="FR140" s="9"/>
      <c r="FS140" s="9">
        <v>0</v>
      </c>
      <c r="FT140" s="9"/>
      <c r="FU140" s="9">
        <v>0</v>
      </c>
      <c r="FV140" s="31">
        <f t="shared" si="177"/>
        <v>-657150</v>
      </c>
      <c r="FW140" s="9">
        <v>0</v>
      </c>
      <c r="FX140" s="19"/>
      <c r="FY140" s="9">
        <v>0</v>
      </c>
      <c r="FZ140" s="9"/>
      <c r="GA140" s="9">
        <v>-401125</v>
      </c>
      <c r="GB140" s="9"/>
      <c r="GC140" s="9">
        <v>0</v>
      </c>
      <c r="GD140" s="9"/>
      <c r="GE140" s="9">
        <v>0</v>
      </c>
      <c r="GF140" s="9"/>
      <c r="GG140" s="9">
        <v>0</v>
      </c>
      <c r="GH140" s="9"/>
      <c r="GI140" s="9">
        <v>0</v>
      </c>
      <c r="GJ140" s="9"/>
      <c r="GK140" s="9">
        <v>0</v>
      </c>
      <c r="GL140" s="9"/>
      <c r="GM140" s="9">
        <v>0</v>
      </c>
      <c r="GN140" s="9"/>
      <c r="GO140" s="9">
        <v>0</v>
      </c>
      <c r="GP140" s="9"/>
      <c r="GQ140" s="9">
        <v>0</v>
      </c>
      <c r="GR140" s="19"/>
      <c r="GS140" s="31">
        <f t="shared" si="178"/>
        <v>-401125</v>
      </c>
      <c r="GT140" s="9">
        <v>0</v>
      </c>
      <c r="GU140" s="19"/>
      <c r="GV140" s="9">
        <v>0</v>
      </c>
      <c r="GW140" s="19"/>
      <c r="GX140" s="9">
        <v>-322435</v>
      </c>
      <c r="GY140" s="9"/>
      <c r="GZ140" s="9">
        <v>0</v>
      </c>
      <c r="HA140" s="9"/>
      <c r="HB140" s="9">
        <v>0</v>
      </c>
      <c r="HC140" s="9"/>
      <c r="HD140" s="9">
        <v>0</v>
      </c>
      <c r="HE140" s="9"/>
      <c r="HF140" s="9">
        <v>0</v>
      </c>
      <c r="HG140" s="9"/>
      <c r="HH140" s="9">
        <v>0</v>
      </c>
      <c r="HI140" s="9"/>
      <c r="HJ140" s="9">
        <v>0</v>
      </c>
      <c r="HK140" s="9"/>
      <c r="HL140" s="9">
        <v>0</v>
      </c>
      <c r="HM140" s="9"/>
      <c r="HN140" s="9">
        <v>0</v>
      </c>
      <c r="HO140" s="19"/>
      <c r="HP140" s="31">
        <f t="shared" si="179"/>
        <v>-322435</v>
      </c>
      <c r="HQ140" s="9">
        <v>0</v>
      </c>
      <c r="HR140" s="19"/>
      <c r="HS140" s="9">
        <v>0</v>
      </c>
      <c r="HT140" s="19"/>
      <c r="HU140" s="9">
        <v>-464920</v>
      </c>
      <c r="HV140" s="9"/>
      <c r="HW140" s="9">
        <v>0</v>
      </c>
      <c r="HX140" s="9"/>
      <c r="HY140" s="9">
        <v>0</v>
      </c>
      <c r="HZ140" s="9"/>
      <c r="IA140" s="9">
        <v>0</v>
      </c>
      <c r="IB140" s="17"/>
      <c r="IC140" s="9">
        <v>0</v>
      </c>
      <c r="ID140" s="9"/>
      <c r="IE140" s="9">
        <v>0</v>
      </c>
      <c r="IF140" s="9"/>
      <c r="IG140" s="9">
        <v>0</v>
      </c>
      <c r="IH140" s="9"/>
      <c r="II140" s="9">
        <v>0</v>
      </c>
      <c r="IJ140" s="9"/>
      <c r="IK140" s="9">
        <v>0</v>
      </c>
      <c r="IL140" s="9"/>
      <c r="IM140" s="9">
        <v>0</v>
      </c>
      <c r="IN140" s="9"/>
      <c r="IO140" s="31">
        <f t="shared" si="180"/>
        <v>-464920</v>
      </c>
      <c r="IP140" s="9">
        <v>-49499.99</v>
      </c>
      <c r="IQ140" s="19"/>
      <c r="IR140" s="9">
        <v>0</v>
      </c>
      <c r="IS140" s="19"/>
      <c r="IT140" s="9">
        <v>-328910</v>
      </c>
      <c r="IU140" s="9"/>
      <c r="IV140" s="9">
        <v>0</v>
      </c>
      <c r="IW140" s="9"/>
      <c r="IX140" s="9">
        <v>0</v>
      </c>
      <c r="IY140" s="9"/>
      <c r="IZ140" s="9">
        <v>0</v>
      </c>
      <c r="JA140" s="9"/>
      <c r="JB140" s="9">
        <v>0</v>
      </c>
      <c r="JC140" s="9"/>
      <c r="JD140" s="9">
        <v>0</v>
      </c>
      <c r="JE140" s="9"/>
      <c r="JF140" s="9">
        <v>0</v>
      </c>
      <c r="JG140" s="9"/>
      <c r="JH140" s="9">
        <v>0</v>
      </c>
      <c r="JI140" s="9"/>
      <c r="JJ140" s="9">
        <v>0</v>
      </c>
      <c r="JK140" s="9"/>
      <c r="JL140" s="9">
        <v>0</v>
      </c>
      <c r="JM140" s="9"/>
      <c r="JN140" s="31">
        <f t="shared" si="203"/>
        <v>-378409.99</v>
      </c>
      <c r="JO140" s="9">
        <v>0</v>
      </c>
      <c r="JP140" s="9"/>
      <c r="JQ140" s="9">
        <f t="shared" si="210"/>
        <v>0</v>
      </c>
      <c r="JR140" s="9"/>
      <c r="JS140" s="9">
        <f t="shared" si="211"/>
        <v>0</v>
      </c>
      <c r="JT140" s="9"/>
      <c r="JU140" s="9">
        <f t="shared" si="212"/>
        <v>0</v>
      </c>
      <c r="JV140" s="9"/>
      <c r="JW140" s="72">
        <f t="shared" si="139"/>
        <v>0</v>
      </c>
      <c r="JX140" s="9"/>
      <c r="JY140" s="9">
        <f t="shared" si="213"/>
        <v>-49499.99</v>
      </c>
      <c r="JZ140" s="9"/>
      <c r="KA140" s="9">
        <f t="shared" si="214"/>
        <v>0</v>
      </c>
      <c r="KB140" s="9"/>
      <c r="KC140" s="9">
        <f t="shared" si="215"/>
        <v>-4728315</v>
      </c>
      <c r="KD140" s="9"/>
      <c r="KE140" s="9">
        <f t="shared" si="216"/>
        <v>0</v>
      </c>
      <c r="KF140" s="9"/>
      <c r="KG140" s="9">
        <f t="shared" si="217"/>
        <v>0</v>
      </c>
      <c r="KH140" s="9"/>
      <c r="KI140" s="9">
        <f t="shared" si="222"/>
        <v>0</v>
      </c>
      <c r="KJ140" s="9"/>
      <c r="KK140" s="9">
        <f t="shared" si="218"/>
        <v>0</v>
      </c>
      <c r="KL140" s="9">
        <f t="shared" si="219"/>
        <v>0</v>
      </c>
      <c r="KM140" s="9">
        <f t="shared" si="220"/>
        <v>0</v>
      </c>
      <c r="KN140" s="9"/>
      <c r="KO140" s="9">
        <f t="shared" si="221"/>
        <v>0</v>
      </c>
      <c r="KP140" s="9"/>
      <c r="KQ140" s="31">
        <f t="shared" si="209"/>
        <v>-4777814.99</v>
      </c>
      <c r="KR140" s="9"/>
      <c r="KS140" s="31">
        <v>-1853038.15</v>
      </c>
      <c r="KT140" s="23"/>
      <c r="KU140" s="23"/>
      <c r="KV140" s="14"/>
    </row>
    <row r="141" spans="1:308" x14ac:dyDescent="0.2">
      <c r="A141" s="74">
        <v>14</v>
      </c>
      <c r="B141" s="40" t="s">
        <v>255</v>
      </c>
      <c r="C141" s="11" t="s">
        <v>256</v>
      </c>
      <c r="D141" s="11"/>
      <c r="E141" s="19"/>
      <c r="F141" s="9">
        <v>0</v>
      </c>
      <c r="G141" s="19"/>
      <c r="H141" s="9">
        <v>0</v>
      </c>
      <c r="I141" s="19"/>
      <c r="J141" s="9">
        <v>0</v>
      </c>
      <c r="K141" s="9"/>
      <c r="L141" s="9">
        <v>0</v>
      </c>
      <c r="M141" s="9"/>
      <c r="N141" s="9">
        <v>0</v>
      </c>
      <c r="O141" s="9"/>
      <c r="P141" s="9">
        <v>0</v>
      </c>
      <c r="Q141" s="9"/>
      <c r="R141" s="9">
        <v>0</v>
      </c>
      <c r="S141" s="9"/>
      <c r="T141" s="9">
        <v>0</v>
      </c>
      <c r="U141" s="9"/>
      <c r="V141" s="9">
        <v>0</v>
      </c>
      <c r="W141" s="9"/>
      <c r="X141" s="9">
        <v>0</v>
      </c>
      <c r="Y141" s="31">
        <f t="shared" si="201"/>
        <v>0</v>
      </c>
      <c r="Z141" s="9">
        <v>0</v>
      </c>
      <c r="AA141" s="19"/>
      <c r="AB141" s="9">
        <v>0</v>
      </c>
      <c r="AC141" s="19"/>
      <c r="AD141" s="9">
        <v>0</v>
      </c>
      <c r="AE141" s="9"/>
      <c r="AF141" s="9">
        <v>0</v>
      </c>
      <c r="AG141" s="9"/>
      <c r="AH141" s="9">
        <v>0</v>
      </c>
      <c r="AI141" s="9"/>
      <c r="AJ141" s="9">
        <v>0</v>
      </c>
      <c r="AK141" s="9"/>
      <c r="AL141" s="9">
        <v>0</v>
      </c>
      <c r="AM141" s="9"/>
      <c r="AN141" s="9">
        <v>0</v>
      </c>
      <c r="AO141" s="9"/>
      <c r="AP141" s="9">
        <v>0</v>
      </c>
      <c r="AQ141" s="9"/>
      <c r="AR141" s="9">
        <v>0</v>
      </c>
      <c r="AS141" s="9"/>
      <c r="AT141" s="9">
        <v>0</v>
      </c>
      <c r="AU141" s="9"/>
      <c r="AV141" s="31">
        <f t="shared" si="172"/>
        <v>0</v>
      </c>
      <c r="AW141" s="9">
        <v>0</v>
      </c>
      <c r="AX141" s="19"/>
      <c r="AY141" s="9">
        <v>0</v>
      </c>
      <c r="AZ141" s="9"/>
      <c r="BA141" s="9">
        <v>0</v>
      </c>
      <c r="BB141" s="9"/>
      <c r="BC141" s="9">
        <v>0</v>
      </c>
      <c r="BD141" s="9"/>
      <c r="BE141" s="9">
        <v>0</v>
      </c>
      <c r="BF141" s="9"/>
      <c r="BG141" s="9">
        <v>0</v>
      </c>
      <c r="BH141" s="9"/>
      <c r="BI141" s="9">
        <v>0</v>
      </c>
      <c r="BJ141" s="9"/>
      <c r="BK141" s="9">
        <v>0</v>
      </c>
      <c r="BL141" s="9"/>
      <c r="BM141" s="9">
        <v>0</v>
      </c>
      <c r="BN141" s="9"/>
      <c r="BO141" s="9">
        <v>0</v>
      </c>
      <c r="BP141" s="19"/>
      <c r="BQ141" s="31">
        <f t="shared" si="202"/>
        <v>0</v>
      </c>
      <c r="BR141" s="9">
        <v>0</v>
      </c>
      <c r="BS141" s="19"/>
      <c r="BT141" s="9">
        <v>0</v>
      </c>
      <c r="BU141" s="9"/>
      <c r="BV141" s="9">
        <v>0</v>
      </c>
      <c r="BW141" s="9"/>
      <c r="BX141" s="9">
        <v>0</v>
      </c>
      <c r="BY141" s="9"/>
      <c r="BZ141" s="9">
        <v>0</v>
      </c>
      <c r="CA141" s="9"/>
      <c r="CB141" s="9">
        <v>0</v>
      </c>
      <c r="CC141" s="9"/>
      <c r="CD141" s="9">
        <v>0</v>
      </c>
      <c r="CE141" s="9"/>
      <c r="CF141" s="9">
        <v>0</v>
      </c>
      <c r="CG141" s="9"/>
      <c r="CH141" s="9">
        <v>0</v>
      </c>
      <c r="CI141" s="9"/>
      <c r="CJ141" s="9">
        <v>0</v>
      </c>
      <c r="CK141" s="19"/>
      <c r="CL141" s="31">
        <f t="shared" si="174"/>
        <v>0</v>
      </c>
      <c r="CM141" s="9">
        <v>0</v>
      </c>
      <c r="CN141" s="19"/>
      <c r="CO141" s="9">
        <v>0</v>
      </c>
      <c r="CP141" s="9"/>
      <c r="CQ141" s="9">
        <v>0</v>
      </c>
      <c r="CR141" s="9"/>
      <c r="CS141" s="9">
        <v>0</v>
      </c>
      <c r="CT141" s="9"/>
      <c r="CU141" s="9">
        <v>0</v>
      </c>
      <c r="CV141" s="9"/>
      <c r="CW141" s="9">
        <v>0</v>
      </c>
      <c r="CX141" s="9"/>
      <c r="CY141" s="9">
        <v>0</v>
      </c>
      <c r="CZ141" s="9"/>
      <c r="DA141" s="9">
        <v>0</v>
      </c>
      <c r="DB141" s="9"/>
      <c r="DC141" s="9">
        <v>0</v>
      </c>
      <c r="DD141" s="9"/>
      <c r="DE141" s="9">
        <v>0</v>
      </c>
      <c r="DF141" s="19"/>
      <c r="DG141" s="31">
        <f t="shared" si="175"/>
        <v>0</v>
      </c>
      <c r="DH141" s="9">
        <v>0</v>
      </c>
      <c r="DI141" s="19"/>
      <c r="DJ141" s="9">
        <v>0</v>
      </c>
      <c r="DK141" s="9"/>
      <c r="DL141" s="9">
        <v>0</v>
      </c>
      <c r="DM141" s="9"/>
      <c r="DN141" s="9">
        <v>0</v>
      </c>
      <c r="DO141" s="9"/>
      <c r="DP141" s="9">
        <v>0</v>
      </c>
      <c r="DQ141" s="9"/>
      <c r="DR141" s="9">
        <v>0</v>
      </c>
      <c r="DS141" s="9"/>
      <c r="DT141" s="9">
        <v>0</v>
      </c>
      <c r="DU141" s="9"/>
      <c r="DV141" s="9">
        <v>0</v>
      </c>
      <c r="DW141" s="9"/>
      <c r="DX141" s="9">
        <v>0</v>
      </c>
      <c r="DY141" s="19"/>
      <c r="DZ141" s="9">
        <v>0</v>
      </c>
      <c r="EA141" s="9"/>
      <c r="EB141" s="9">
        <v>0</v>
      </c>
      <c r="EC141" s="9"/>
      <c r="ED141" s="31">
        <f t="shared" si="198"/>
        <v>0</v>
      </c>
      <c r="EE141" s="9"/>
      <c r="EF141" s="19"/>
      <c r="EG141" s="9">
        <v>0</v>
      </c>
      <c r="EH141" s="9"/>
      <c r="EI141" s="9">
        <v>0</v>
      </c>
      <c r="EJ141" s="9"/>
      <c r="EK141" s="9">
        <v>0</v>
      </c>
      <c r="EL141" s="9"/>
      <c r="EM141" s="9">
        <v>0</v>
      </c>
      <c r="EN141" s="9"/>
      <c r="EO141" s="9">
        <v>0</v>
      </c>
      <c r="EP141" s="9"/>
      <c r="EQ141" s="9">
        <v>0</v>
      </c>
      <c r="ER141" s="9"/>
      <c r="ES141" s="9">
        <v>0</v>
      </c>
      <c r="ET141" s="9"/>
      <c r="EU141" s="9">
        <v>0</v>
      </c>
      <c r="EV141" s="9"/>
      <c r="EW141" s="9">
        <v>0</v>
      </c>
      <c r="EX141" s="9"/>
      <c r="EY141" s="9">
        <v>0</v>
      </c>
      <c r="EZ141" s="31">
        <f t="shared" si="176"/>
        <v>0</v>
      </c>
      <c r="FA141" s="9">
        <v>0</v>
      </c>
      <c r="FB141" s="19"/>
      <c r="FC141" s="9">
        <v>0</v>
      </c>
      <c r="FD141" s="19"/>
      <c r="FE141" s="9">
        <v>0</v>
      </c>
      <c r="FF141" s="9"/>
      <c r="FG141" s="9">
        <v>0</v>
      </c>
      <c r="FH141" s="9"/>
      <c r="FI141" s="9">
        <v>0</v>
      </c>
      <c r="FJ141" s="9"/>
      <c r="FK141" s="9">
        <v>0</v>
      </c>
      <c r="FL141" s="9"/>
      <c r="FM141" s="9">
        <v>0</v>
      </c>
      <c r="FN141" s="9"/>
      <c r="FO141" s="9">
        <v>0</v>
      </c>
      <c r="FP141" s="9"/>
      <c r="FQ141" s="9">
        <v>0</v>
      </c>
      <c r="FR141" s="9"/>
      <c r="FS141" s="9">
        <v>0</v>
      </c>
      <c r="FT141" s="9"/>
      <c r="FU141" s="9">
        <v>0</v>
      </c>
      <c r="FV141" s="31">
        <f t="shared" si="177"/>
        <v>0</v>
      </c>
      <c r="FW141" s="9">
        <v>0</v>
      </c>
      <c r="FX141" s="19"/>
      <c r="FY141" s="9">
        <v>0</v>
      </c>
      <c r="FZ141" s="9"/>
      <c r="GA141" s="9">
        <v>0</v>
      </c>
      <c r="GB141" s="9"/>
      <c r="GC141" s="9">
        <v>0</v>
      </c>
      <c r="GD141" s="9"/>
      <c r="GE141" s="9">
        <v>0</v>
      </c>
      <c r="GF141" s="9"/>
      <c r="GG141" s="9">
        <v>0</v>
      </c>
      <c r="GH141" s="9"/>
      <c r="GI141" s="9">
        <v>0</v>
      </c>
      <c r="GJ141" s="9"/>
      <c r="GK141" s="9">
        <v>0</v>
      </c>
      <c r="GL141" s="9"/>
      <c r="GM141" s="9">
        <v>0</v>
      </c>
      <c r="GN141" s="9"/>
      <c r="GO141" s="9">
        <v>0</v>
      </c>
      <c r="GP141" s="9"/>
      <c r="GQ141" s="9">
        <v>0</v>
      </c>
      <c r="GR141" s="19"/>
      <c r="GS141" s="31">
        <f t="shared" si="178"/>
        <v>0</v>
      </c>
      <c r="GT141" s="9">
        <v>0</v>
      </c>
      <c r="GU141" s="19"/>
      <c r="GV141" s="9">
        <v>0</v>
      </c>
      <c r="GW141" s="19"/>
      <c r="GX141" s="9">
        <v>0</v>
      </c>
      <c r="GY141" s="9"/>
      <c r="GZ141" s="9">
        <v>0</v>
      </c>
      <c r="HA141" s="9"/>
      <c r="HB141" s="9">
        <v>0</v>
      </c>
      <c r="HC141" s="9"/>
      <c r="HD141" s="9">
        <v>0</v>
      </c>
      <c r="HE141" s="9"/>
      <c r="HF141" s="9">
        <v>0</v>
      </c>
      <c r="HG141" s="9"/>
      <c r="HH141" s="9">
        <v>0</v>
      </c>
      <c r="HI141" s="9"/>
      <c r="HJ141" s="9">
        <v>0</v>
      </c>
      <c r="HK141" s="9"/>
      <c r="HL141" s="9">
        <v>0</v>
      </c>
      <c r="HM141" s="9"/>
      <c r="HN141" s="9">
        <v>0</v>
      </c>
      <c r="HO141" s="19"/>
      <c r="HP141" s="31">
        <f t="shared" si="179"/>
        <v>0</v>
      </c>
      <c r="HQ141" s="9">
        <v>0</v>
      </c>
      <c r="HR141" s="19"/>
      <c r="HS141" s="9">
        <v>0</v>
      </c>
      <c r="HT141" s="19"/>
      <c r="HU141" s="9">
        <v>0</v>
      </c>
      <c r="HV141" s="9"/>
      <c r="HW141" s="9">
        <v>0</v>
      </c>
      <c r="HX141" s="9"/>
      <c r="HY141" s="9">
        <v>0</v>
      </c>
      <c r="HZ141" s="9"/>
      <c r="IA141" s="9">
        <v>0</v>
      </c>
      <c r="IB141" s="17"/>
      <c r="IC141" s="9">
        <v>0</v>
      </c>
      <c r="ID141" s="9"/>
      <c r="IE141" s="9">
        <v>0</v>
      </c>
      <c r="IF141" s="9"/>
      <c r="IG141" s="9">
        <v>0</v>
      </c>
      <c r="IH141" s="9"/>
      <c r="II141" s="9">
        <v>0</v>
      </c>
      <c r="IJ141" s="9"/>
      <c r="IK141" s="9">
        <v>0</v>
      </c>
      <c r="IL141" s="9"/>
      <c r="IM141" s="9">
        <v>0</v>
      </c>
      <c r="IN141" s="9"/>
      <c r="IO141" s="31">
        <f t="shared" si="180"/>
        <v>0</v>
      </c>
      <c r="IP141" s="9">
        <v>0</v>
      </c>
      <c r="IQ141" s="19"/>
      <c r="IR141" s="9">
        <v>0</v>
      </c>
      <c r="IS141" s="19"/>
      <c r="IT141" s="9">
        <v>0</v>
      </c>
      <c r="IU141" s="9"/>
      <c r="IV141" s="9">
        <v>0</v>
      </c>
      <c r="IW141" s="9"/>
      <c r="IX141" s="9">
        <v>0</v>
      </c>
      <c r="IY141" s="9"/>
      <c r="IZ141" s="9">
        <v>0</v>
      </c>
      <c r="JA141" s="9"/>
      <c r="JB141" s="9">
        <v>0</v>
      </c>
      <c r="JC141" s="9"/>
      <c r="JD141" s="9">
        <v>0</v>
      </c>
      <c r="JE141" s="9"/>
      <c r="JF141" s="9">
        <v>0</v>
      </c>
      <c r="JG141" s="9"/>
      <c r="JH141" s="9">
        <v>0</v>
      </c>
      <c r="JI141" s="9"/>
      <c r="JJ141" s="9">
        <v>0</v>
      </c>
      <c r="JK141" s="9"/>
      <c r="JL141" s="9">
        <v>0</v>
      </c>
      <c r="JM141" s="9"/>
      <c r="JN141" s="31">
        <f t="shared" si="203"/>
        <v>0</v>
      </c>
      <c r="JO141" s="9">
        <v>0</v>
      </c>
      <c r="JP141" s="9"/>
      <c r="JQ141" s="9">
        <f t="shared" si="210"/>
        <v>0</v>
      </c>
      <c r="JR141" s="9"/>
      <c r="JS141" s="9">
        <f t="shared" si="211"/>
        <v>0</v>
      </c>
      <c r="JT141" s="9"/>
      <c r="JU141" s="9">
        <f t="shared" si="212"/>
        <v>0</v>
      </c>
      <c r="JV141" s="9"/>
      <c r="JW141" s="72">
        <f t="shared" ref="JW141:JW146" si="223">SUM(JO141:JV141)</f>
        <v>0</v>
      </c>
      <c r="JX141" s="9"/>
      <c r="JY141" s="9">
        <f t="shared" si="213"/>
        <v>0</v>
      </c>
      <c r="JZ141" s="9"/>
      <c r="KA141" s="9">
        <f t="shared" si="214"/>
        <v>0</v>
      </c>
      <c r="KB141" s="9"/>
      <c r="KC141" s="9">
        <f t="shared" si="215"/>
        <v>0</v>
      </c>
      <c r="KD141" s="9"/>
      <c r="KE141" s="9">
        <f t="shared" si="216"/>
        <v>0</v>
      </c>
      <c r="KF141" s="9"/>
      <c r="KG141" s="9">
        <f t="shared" si="217"/>
        <v>0</v>
      </c>
      <c r="KH141" s="9"/>
      <c r="KI141" s="9">
        <f>R141+AN141+BI141+CD141+CY141+DT141+EQ141+FM141+GI141+HF141+IE141+JD141</f>
        <v>0</v>
      </c>
      <c r="KJ141" s="9"/>
      <c r="KK141" s="9">
        <f t="shared" si="218"/>
        <v>0</v>
      </c>
      <c r="KL141" s="9">
        <f t="shared" si="219"/>
        <v>0</v>
      </c>
      <c r="KM141" s="9">
        <f t="shared" si="220"/>
        <v>0</v>
      </c>
      <c r="KN141" s="9"/>
      <c r="KO141" s="9">
        <f t="shared" si="221"/>
        <v>0</v>
      </c>
      <c r="KP141" s="9"/>
      <c r="KQ141" s="31">
        <f t="shared" si="209"/>
        <v>0</v>
      </c>
      <c r="KR141" s="9"/>
      <c r="KS141" s="31">
        <v>-485</v>
      </c>
      <c r="KT141" s="23"/>
      <c r="KU141" s="23"/>
      <c r="KV141" s="14"/>
    </row>
    <row r="142" spans="1:308" x14ac:dyDescent="0.2">
      <c r="A142" s="74">
        <v>17</v>
      </c>
      <c r="B142" s="12" t="s">
        <v>257</v>
      </c>
      <c r="C142" s="83" t="s">
        <v>258</v>
      </c>
      <c r="D142" s="22"/>
      <c r="E142" s="19"/>
      <c r="F142" s="72">
        <v>-27226.21</v>
      </c>
      <c r="G142" s="30"/>
      <c r="H142" s="72">
        <v>0</v>
      </c>
      <c r="I142" s="30"/>
      <c r="J142" s="72">
        <v>-9001.02</v>
      </c>
      <c r="K142" s="72"/>
      <c r="L142" s="72">
        <v>-13733.22</v>
      </c>
      <c r="M142" s="72"/>
      <c r="N142" s="72">
        <v>0</v>
      </c>
      <c r="O142" s="31"/>
      <c r="P142" s="31"/>
      <c r="Q142" s="31"/>
      <c r="R142" s="72">
        <v>0</v>
      </c>
      <c r="S142" s="72"/>
      <c r="T142" s="72">
        <v>0</v>
      </c>
      <c r="U142" s="72"/>
      <c r="V142" s="72">
        <v>0</v>
      </c>
      <c r="W142" s="72"/>
      <c r="X142" s="72">
        <v>0</v>
      </c>
      <c r="Y142" s="31">
        <f t="shared" si="201"/>
        <v>-49960.45</v>
      </c>
      <c r="Z142" s="72">
        <v>-27226.99</v>
      </c>
      <c r="AA142" s="30"/>
      <c r="AB142" s="72">
        <v>0</v>
      </c>
      <c r="AC142" s="30"/>
      <c r="AD142" s="72">
        <v>-8951.23</v>
      </c>
      <c r="AE142" s="72"/>
      <c r="AF142" s="72">
        <v>0</v>
      </c>
      <c r="AG142" s="72"/>
      <c r="AH142" s="72">
        <v>-14067.46</v>
      </c>
      <c r="AI142" s="72"/>
      <c r="AJ142" s="72">
        <v>0</v>
      </c>
      <c r="AK142" s="72"/>
      <c r="AL142" s="72">
        <v>0</v>
      </c>
      <c r="AM142" s="31"/>
      <c r="AN142" s="72">
        <v>-52.44</v>
      </c>
      <c r="AO142" s="72"/>
      <c r="AP142" s="72">
        <v>0</v>
      </c>
      <c r="AQ142" s="72"/>
      <c r="AR142" s="72">
        <v>0</v>
      </c>
      <c r="AS142" s="72"/>
      <c r="AT142" s="72">
        <v>0</v>
      </c>
      <c r="AU142" s="31"/>
      <c r="AV142" s="31">
        <f t="shared" si="172"/>
        <v>-50298.12</v>
      </c>
      <c r="AW142" s="72">
        <v>-27175.919999999998</v>
      </c>
      <c r="AX142" s="30"/>
      <c r="AY142" s="72">
        <v>0</v>
      </c>
      <c r="AZ142" s="31"/>
      <c r="BA142" s="72">
        <v>-8951.23</v>
      </c>
      <c r="BB142" s="72"/>
      <c r="BC142" s="72">
        <v>-14159.82</v>
      </c>
      <c r="BD142" s="72"/>
      <c r="BE142" s="72">
        <v>0</v>
      </c>
      <c r="BF142" s="72"/>
      <c r="BG142" s="72">
        <v>0</v>
      </c>
      <c r="BH142" s="72"/>
      <c r="BI142" s="72">
        <v>-489.58</v>
      </c>
      <c r="BJ142" s="72"/>
      <c r="BK142" s="72">
        <v>0</v>
      </c>
      <c r="BL142" s="72"/>
      <c r="BM142" s="72">
        <v>0</v>
      </c>
      <c r="BN142" s="72"/>
      <c r="BO142" s="72">
        <v>0</v>
      </c>
      <c r="BP142" s="30"/>
      <c r="BQ142" s="72">
        <f t="shared" si="202"/>
        <v>-50776.549999999996</v>
      </c>
      <c r="BR142" s="72">
        <v>-27167.93</v>
      </c>
      <c r="BS142" s="30"/>
      <c r="BT142" s="72">
        <v>0</v>
      </c>
      <c r="BU142" s="72"/>
      <c r="BV142" s="72">
        <v>-9253.9500000000007</v>
      </c>
      <c r="BW142" s="31"/>
      <c r="BX142" s="72">
        <v>-18212.990000000002</v>
      </c>
      <c r="BY142" s="72"/>
      <c r="BZ142" s="72">
        <v>0</v>
      </c>
      <c r="CA142" s="72"/>
      <c r="CB142" s="72">
        <v>0</v>
      </c>
      <c r="CC142" s="72"/>
      <c r="CD142" s="72">
        <v>-489.58</v>
      </c>
      <c r="CE142" s="72"/>
      <c r="CF142" s="72">
        <v>0</v>
      </c>
      <c r="CG142" s="72"/>
      <c r="CH142" s="72">
        <v>0</v>
      </c>
      <c r="CI142" s="72"/>
      <c r="CJ142" s="72">
        <v>0</v>
      </c>
      <c r="CK142" s="30"/>
      <c r="CL142" s="31">
        <f t="shared" si="174"/>
        <v>-55124.450000000012</v>
      </c>
      <c r="CM142" s="72">
        <v>-27167.93</v>
      </c>
      <c r="CN142" s="30"/>
      <c r="CO142" s="72">
        <v>0</v>
      </c>
      <c r="CP142" s="31"/>
      <c r="CQ142" s="72">
        <v>-9391.77</v>
      </c>
      <c r="CR142" s="31"/>
      <c r="CS142" s="72">
        <v>-25559.19</v>
      </c>
      <c r="CT142" s="72"/>
      <c r="CU142" s="72">
        <v>-50.99</v>
      </c>
      <c r="CV142" s="72"/>
      <c r="CW142" s="72">
        <v>0</v>
      </c>
      <c r="CX142" s="72"/>
      <c r="CY142" s="72">
        <v>-492.46</v>
      </c>
      <c r="CZ142" s="72"/>
      <c r="DA142" s="72">
        <v>0</v>
      </c>
      <c r="DB142" s="72"/>
      <c r="DC142" s="72">
        <v>0</v>
      </c>
      <c r="DD142" s="72"/>
      <c r="DE142" s="72">
        <v>0</v>
      </c>
      <c r="DF142" s="30"/>
      <c r="DG142" s="31">
        <f t="shared" si="175"/>
        <v>-62662.34</v>
      </c>
      <c r="DH142" s="72">
        <v>-27167.93</v>
      </c>
      <c r="DI142" s="30"/>
      <c r="DJ142" s="72">
        <v>0</v>
      </c>
      <c r="DK142" s="31"/>
      <c r="DL142" s="72">
        <v>-10736.14</v>
      </c>
      <c r="DM142" s="31"/>
      <c r="DN142" s="72">
        <v>-25559.19</v>
      </c>
      <c r="DO142" s="72"/>
      <c r="DP142" s="72">
        <v>-254.61</v>
      </c>
      <c r="DQ142" s="31"/>
      <c r="DR142" s="72">
        <v>0</v>
      </c>
      <c r="DS142" s="72"/>
      <c r="DT142" s="72">
        <v>-579.46</v>
      </c>
      <c r="DU142" s="72"/>
      <c r="DV142" s="72">
        <v>0</v>
      </c>
      <c r="DW142" s="72"/>
      <c r="DX142" s="72">
        <v>0</v>
      </c>
      <c r="DY142" s="30"/>
      <c r="DZ142" s="72">
        <v>0</v>
      </c>
      <c r="EA142" s="72"/>
      <c r="EB142" s="72">
        <v>0</v>
      </c>
      <c r="EC142" s="72"/>
      <c r="ED142" s="72">
        <f t="shared" si="198"/>
        <v>-64297.329999999994</v>
      </c>
      <c r="EE142" s="72">
        <v>-52727.199999999997</v>
      </c>
      <c r="EF142" s="30"/>
      <c r="EG142" s="72">
        <v>0</v>
      </c>
      <c r="EH142" s="31"/>
      <c r="EI142" s="72">
        <v>-11151.82</v>
      </c>
      <c r="EJ142" s="31"/>
      <c r="EK142" s="72">
        <v>0</v>
      </c>
      <c r="EL142" s="72"/>
      <c r="EM142" s="72">
        <v>-599.54999999999995</v>
      </c>
      <c r="EN142" s="31"/>
      <c r="EO142" s="72">
        <v>0</v>
      </c>
      <c r="EP142" s="72"/>
      <c r="EQ142" s="72">
        <v>-579.46</v>
      </c>
      <c r="ER142" s="72"/>
      <c r="ES142" s="72">
        <v>0</v>
      </c>
      <c r="ET142" s="72"/>
      <c r="EU142" s="72">
        <v>0</v>
      </c>
      <c r="EV142" s="72"/>
      <c r="EW142" s="72">
        <v>0</v>
      </c>
      <c r="EX142" s="72"/>
      <c r="EY142" s="72">
        <v>0</v>
      </c>
      <c r="EZ142" s="31">
        <f t="shared" si="176"/>
        <v>-65058.03</v>
      </c>
      <c r="FA142" s="72">
        <v>-52719.82</v>
      </c>
      <c r="FB142" s="30"/>
      <c r="FC142" s="72">
        <v>0</v>
      </c>
      <c r="FD142" s="30"/>
      <c r="FE142" s="72">
        <v>-11297.26</v>
      </c>
      <c r="FF142" s="31"/>
      <c r="FG142" s="72">
        <v>0</v>
      </c>
      <c r="FH142" s="72"/>
      <c r="FI142" s="72">
        <v>-1083.3</v>
      </c>
      <c r="FJ142" s="72"/>
      <c r="FK142" s="72">
        <v>0</v>
      </c>
      <c r="FL142" s="72"/>
      <c r="FM142" s="72">
        <v>-579.46</v>
      </c>
      <c r="FN142" s="72"/>
      <c r="FO142" s="72"/>
      <c r="FP142" s="31"/>
      <c r="FQ142" s="31"/>
      <c r="FR142" s="31"/>
      <c r="FS142" s="72">
        <v>0</v>
      </c>
      <c r="FT142" s="72"/>
      <c r="FU142" s="72">
        <v>0</v>
      </c>
      <c r="FV142" s="31">
        <f t="shared" si="177"/>
        <v>-65679.840000000011</v>
      </c>
      <c r="FW142" s="72">
        <v>-52610.46</v>
      </c>
      <c r="FX142" s="30"/>
      <c r="FY142" s="72">
        <v>0</v>
      </c>
      <c r="FZ142" s="72"/>
      <c r="GA142" s="72">
        <v>-11532.61</v>
      </c>
      <c r="GB142" s="72"/>
      <c r="GC142" s="72">
        <v>0</v>
      </c>
      <c r="GD142" s="72"/>
      <c r="GE142" s="72">
        <v>-1239.26</v>
      </c>
      <c r="GF142" s="31"/>
      <c r="GG142" s="72">
        <v>0</v>
      </c>
      <c r="GH142" s="31"/>
      <c r="GI142" s="72">
        <v>-579.46</v>
      </c>
      <c r="GJ142" s="31"/>
      <c r="GK142" s="72">
        <v>0</v>
      </c>
      <c r="GL142" s="31"/>
      <c r="GM142" s="72">
        <v>0</v>
      </c>
      <c r="GN142" s="31"/>
      <c r="GO142" s="72">
        <v>0</v>
      </c>
      <c r="GP142" s="72"/>
      <c r="GQ142" s="72"/>
      <c r="GR142" s="30"/>
      <c r="GS142" s="31">
        <f t="shared" si="178"/>
        <v>-65961.790000000008</v>
      </c>
      <c r="GT142" s="72">
        <v>-52610.46</v>
      </c>
      <c r="GU142" s="30"/>
      <c r="GV142" s="72">
        <v>0</v>
      </c>
      <c r="GW142" s="30"/>
      <c r="GX142" s="72">
        <v>-11642.28</v>
      </c>
      <c r="GY142" s="31"/>
      <c r="GZ142" s="72">
        <v>0</v>
      </c>
      <c r="HA142" s="72"/>
      <c r="HB142" s="72">
        <v>-1248.9100000000001</v>
      </c>
      <c r="HC142" s="31"/>
      <c r="HD142" s="72">
        <v>0</v>
      </c>
      <c r="HE142" s="31"/>
      <c r="HF142" s="72">
        <v>-579.46</v>
      </c>
      <c r="HG142" s="72"/>
      <c r="HH142" s="72">
        <v>0</v>
      </c>
      <c r="HI142" s="72"/>
      <c r="HJ142" s="72">
        <v>0</v>
      </c>
      <c r="HK142" s="31"/>
      <c r="HL142" s="72">
        <v>0</v>
      </c>
      <c r="HM142" s="72"/>
      <c r="HN142" s="72">
        <v>0</v>
      </c>
      <c r="HO142" s="19"/>
      <c r="HP142" s="31">
        <f t="shared" si="179"/>
        <v>-66081.11</v>
      </c>
      <c r="HQ142" s="72">
        <v>-52610.46</v>
      </c>
      <c r="HR142" s="30"/>
      <c r="HS142" s="72">
        <v>0</v>
      </c>
      <c r="HT142" s="30"/>
      <c r="HU142" s="72">
        <v>-12387.09</v>
      </c>
      <c r="HV142" s="31"/>
      <c r="HW142" s="72">
        <v>0</v>
      </c>
      <c r="HX142" s="31"/>
      <c r="HY142" s="72">
        <v>0</v>
      </c>
      <c r="HZ142" s="72"/>
      <c r="IA142" s="72">
        <v>-1464.93</v>
      </c>
      <c r="IB142" s="72"/>
      <c r="IC142" s="72"/>
      <c r="ID142" s="31"/>
      <c r="IE142" s="72">
        <v>-579.46</v>
      </c>
      <c r="IF142" s="72"/>
      <c r="IG142" s="72"/>
      <c r="IH142" s="31"/>
      <c r="II142" s="72">
        <v>0</v>
      </c>
      <c r="IJ142" s="72"/>
      <c r="IK142" s="72"/>
      <c r="IL142" s="72"/>
      <c r="IM142" s="72">
        <v>0</v>
      </c>
      <c r="IN142" s="31"/>
      <c r="IO142" s="31">
        <f t="shared" si="180"/>
        <v>-67041.94</v>
      </c>
      <c r="IP142" s="72">
        <v>-52610.46</v>
      </c>
      <c r="IQ142" s="30"/>
      <c r="IR142" s="72">
        <v>0</v>
      </c>
      <c r="IS142" s="30"/>
      <c r="IT142" s="72">
        <v>-13873.13</v>
      </c>
      <c r="IU142" s="72"/>
      <c r="IV142" s="72">
        <v>0</v>
      </c>
      <c r="IW142" s="31"/>
      <c r="IX142" s="72">
        <v>0</v>
      </c>
      <c r="IY142" s="72"/>
      <c r="IZ142" s="72">
        <v>-10790.19</v>
      </c>
      <c r="JA142" s="72"/>
      <c r="JB142" s="72">
        <v>0</v>
      </c>
      <c r="JC142" s="72"/>
      <c r="JD142" s="72">
        <v>-579.46</v>
      </c>
      <c r="JE142" s="72"/>
      <c r="JF142" s="72">
        <v>0</v>
      </c>
      <c r="JG142" s="72"/>
      <c r="JH142" s="72">
        <v>0</v>
      </c>
      <c r="JI142" s="72"/>
      <c r="JJ142" s="72">
        <v>0</v>
      </c>
      <c r="JK142" s="31"/>
      <c r="JL142" s="72">
        <v>0</v>
      </c>
      <c r="JM142" s="72"/>
      <c r="JN142" s="31">
        <f t="shared" si="203"/>
        <v>-77853.240000000005</v>
      </c>
      <c r="JO142" s="72">
        <f>-6450.34-1281.8-1281.8</f>
        <v>-9013.94</v>
      </c>
      <c r="JP142" s="31"/>
      <c r="JQ142" s="72">
        <f>HW142+IV142</f>
        <v>0</v>
      </c>
      <c r="JR142" s="31"/>
      <c r="JS142" s="72">
        <f>HD142</f>
        <v>0</v>
      </c>
      <c r="JT142" s="9"/>
      <c r="JU142" s="72">
        <f>DF142+AA142</f>
        <v>0</v>
      </c>
      <c r="JV142" s="9"/>
      <c r="JW142" s="72">
        <f t="shared" si="223"/>
        <v>-9013.94</v>
      </c>
      <c r="JX142" s="9"/>
      <c r="JY142" s="72">
        <f t="shared" si="213"/>
        <v>-479021.77000000008</v>
      </c>
      <c r="JZ142" s="19"/>
      <c r="KA142" s="72">
        <f>H142+AB142+AY142+CO142+DJ142+EG142+FC142+FY142+GV142+HS142+IR142</f>
        <v>0</v>
      </c>
      <c r="KB142" s="19"/>
      <c r="KC142" s="72">
        <f>J142+AD142+BA142+BV142+CQ142+DL142+EI142+FE142+GA142+IT142+HU142+GX142-JO142</f>
        <v>-119155.59</v>
      </c>
      <c r="KD142" s="17"/>
      <c r="KE142" s="72">
        <f>L142+AH142+BC142+BX142+CS142+DN142+EK142+FG142+GC142+GZ142+HY142+IX142</f>
        <v>-111291.87000000001</v>
      </c>
      <c r="KF142" s="17"/>
      <c r="KG142" s="72">
        <f>N142+AJ142+BZ142+CU142+DP142+EM142+FI142+GE142+HB142+IA142+IX142+IZ142</f>
        <v>-16731.740000000002</v>
      </c>
      <c r="KH142" s="17"/>
      <c r="KI142" s="72">
        <f t="shared" si="222"/>
        <v>-5580.2800000000007</v>
      </c>
      <c r="KJ142" s="17"/>
      <c r="KK142" s="31">
        <f>DV142+ES142+FO142+GK142+HH142</f>
        <v>0</v>
      </c>
      <c r="KL142" s="17"/>
      <c r="KM142" s="31">
        <f>T142+AP142+BK142+CF142+DA142+DX142+EU142+FQ142+GM142+HJ142</f>
        <v>0</v>
      </c>
      <c r="KN142" s="17"/>
      <c r="KO142" s="72">
        <f>DC142+AR142</f>
        <v>0</v>
      </c>
      <c r="KP142" s="72"/>
      <c r="KQ142" s="72">
        <f t="shared" si="209"/>
        <v>-740795.19000000006</v>
      </c>
      <c r="KR142" s="9"/>
      <c r="KS142" s="72">
        <v>-489576.9</v>
      </c>
      <c r="KT142" s="23"/>
      <c r="KU142" s="23"/>
      <c r="KV142" s="14"/>
    </row>
    <row r="143" spans="1:308" x14ac:dyDescent="0.2">
      <c r="E143" s="19"/>
      <c r="F143" s="87">
        <f>ROUND(SUM(F102+F127+F134+F142),2)</f>
        <v>-27226.21</v>
      </c>
      <c r="G143" s="19"/>
      <c r="H143" s="87">
        <f>ROUND(SUM(H102+H127+H134+H142),2)</f>
        <v>-50059.95</v>
      </c>
      <c r="I143" s="19"/>
      <c r="J143" s="87">
        <f>ROUND(SUM(J102+J127+J134+J142),2)</f>
        <v>-1390609.93</v>
      </c>
      <c r="K143" s="3"/>
      <c r="L143" s="87">
        <f>ROUND(SUM(L102+L127+L134+L142),2)</f>
        <v>-216821.07</v>
      </c>
      <c r="M143" s="3"/>
      <c r="N143" s="87">
        <f>ROUND(SUM(N102+N127+N134+N142),2)</f>
        <v>0</v>
      </c>
      <c r="O143" s="3"/>
      <c r="P143" s="87">
        <f>ROUND(SUM(P102+P127+P134+P142),2)</f>
        <v>0</v>
      </c>
      <c r="Q143" s="3"/>
      <c r="R143" s="87">
        <f>ROUND(SUM(R102+R127+R134+R142),2)</f>
        <v>0</v>
      </c>
      <c r="S143" s="3"/>
      <c r="T143" s="87">
        <f>ROUND(SUM(T102+T127+T134+T142),2)</f>
        <v>0</v>
      </c>
      <c r="U143" s="3"/>
      <c r="V143" s="87">
        <f>ROUND(SUM(V102+V127+V134+V142),2)</f>
        <v>0</v>
      </c>
      <c r="W143" s="3"/>
      <c r="X143" s="87">
        <f>ROUND(SUM(X102+X127+X134+X142),2)</f>
        <v>-3153.07</v>
      </c>
      <c r="Y143" s="87">
        <f>ROUND(SUM(Y102+Y127+Y134+Y142),2)</f>
        <v>-1687870.23</v>
      </c>
      <c r="Z143" s="87">
        <f>ROUND(SUM(Z102+Z127+Z134+Z142),2)</f>
        <v>-27226.99</v>
      </c>
      <c r="AA143" s="19"/>
      <c r="AB143" s="87">
        <f>ROUND(SUM(AB102+AB127+AB134+AB142),2)</f>
        <v>-17551.900000000001</v>
      </c>
      <c r="AC143" s="19"/>
      <c r="AD143" s="87">
        <f>ROUND(SUM(AD102+AD127+AD134+AD142),2)</f>
        <v>-1695277.71</v>
      </c>
      <c r="AE143" s="3"/>
      <c r="AF143" s="87">
        <v>0</v>
      </c>
      <c r="AG143" s="3"/>
      <c r="AH143" s="87">
        <f>ROUND(SUM(AH102+AH127+AH134+AH142),2)</f>
        <v>-243787.86</v>
      </c>
      <c r="AI143" s="3"/>
      <c r="AJ143" s="87">
        <f>ROUND(SUM(AJ102+AJ127+AJ134+AJ142),2)</f>
        <v>0</v>
      </c>
      <c r="AK143" s="3"/>
      <c r="AL143" s="87">
        <f>ROUND(SUM(AL102+AL127+AL134+AL142),2)</f>
        <v>0</v>
      </c>
      <c r="AM143" s="3"/>
      <c r="AN143" s="87">
        <f>ROUND(SUM(AN102+AN127+AN134+AN142),2)</f>
        <v>-904.32</v>
      </c>
      <c r="AO143" s="3"/>
      <c r="AP143" s="87">
        <f>ROUND(SUM(AP102+AP127+AP134+AP142),2)</f>
        <v>0</v>
      </c>
      <c r="AQ143" s="3"/>
      <c r="AR143" s="87">
        <f>ROUND(SUM(AR102+AR127+AR134+AR142),2)</f>
        <v>0</v>
      </c>
      <c r="AS143" s="3"/>
      <c r="AT143" s="87">
        <f>ROUND(SUM(AT102+AT127+AT134+AT142),2)</f>
        <v>-6153.14</v>
      </c>
      <c r="AU143" s="3"/>
      <c r="AV143" s="87">
        <f>ROUND(SUM(AV102+AV127+AV134+AV142),2)</f>
        <v>-1990901.92</v>
      </c>
      <c r="AW143" s="87">
        <f>ROUND(SUM(AW102+AW127+AW134+AW142),2)</f>
        <v>-29589.91</v>
      </c>
      <c r="AX143" s="19"/>
      <c r="AY143" s="87">
        <f>ROUND(SUM(AY102+AY127+AY134+AY142),2)</f>
        <v>-364575.2</v>
      </c>
      <c r="AZ143" s="3"/>
      <c r="BA143" s="87">
        <f>ROUND(SUM(BA102+BA127+BA134+BA142),2)</f>
        <v>-1395410.14</v>
      </c>
      <c r="BB143" s="3"/>
      <c r="BC143" s="87">
        <f>ROUND(SUM(BC102+BC127+BC134+BC142),2)</f>
        <v>-228241.07</v>
      </c>
      <c r="BD143" s="3"/>
      <c r="BE143" s="87">
        <f>ROUND(SUM(BE102+BE127+BE134+BE142),2)</f>
        <v>0</v>
      </c>
      <c r="BF143" s="3"/>
      <c r="BG143" s="87">
        <f>ROUND(SUM(BG102+BG127+BG134+BG142),2)</f>
        <v>0</v>
      </c>
      <c r="BH143" s="3"/>
      <c r="BI143" s="87">
        <f>ROUND(SUM(BI102+BI127+BI134+BI142),2)</f>
        <v>-2799.58</v>
      </c>
      <c r="BJ143" s="3"/>
      <c r="BK143" s="87">
        <f>ROUND(SUM(BK102+BK127+BK134+BK142),2)</f>
        <v>-21652.25</v>
      </c>
      <c r="BL143" s="3"/>
      <c r="BM143" s="87">
        <f>ROUND(SUM(BM102+BM127+BM134+BM142),2)</f>
        <v>0</v>
      </c>
      <c r="BN143" s="3"/>
      <c r="BO143" s="87">
        <f>ROUND(SUM(BO102+BO127+BO134+BO142),2)</f>
        <v>-3153.07</v>
      </c>
      <c r="BP143" s="19"/>
      <c r="BQ143" s="87">
        <f>ROUND(SUM(BQ102+BQ127+BQ134+BQ142),2)</f>
        <v>-2045421.22</v>
      </c>
      <c r="BR143" s="87">
        <f>ROUND(SUM(BR102+BR127+BR134+BR142),2)</f>
        <v>-635697.09</v>
      </c>
      <c r="BS143" s="19"/>
      <c r="BT143" s="87">
        <f>ROUND(SUM(BT102+BT127+BT134+BT142),2)</f>
        <v>-10169.5</v>
      </c>
      <c r="BU143" s="3"/>
      <c r="BV143" s="87">
        <f>ROUND(SUM(BV102+BV127+BV134+BV142),2)</f>
        <v>-1495493.12</v>
      </c>
      <c r="BW143" s="3"/>
      <c r="BX143" s="87">
        <f>ROUND(SUM(BX102+BX127+BX134+BX142),2)</f>
        <v>13840.9</v>
      </c>
      <c r="BY143" s="3"/>
      <c r="BZ143" s="87">
        <f>ROUND(SUM(BZ102+BZ127+BZ134+BZ142),2)</f>
        <v>-236580.33</v>
      </c>
      <c r="CA143" s="3"/>
      <c r="CB143" s="87">
        <f>ROUND(SUM(CB102+CB127+CB134+CB142),2)</f>
        <v>0</v>
      </c>
      <c r="CC143" s="3"/>
      <c r="CD143" s="87">
        <f>ROUND(SUM(CD102+CD127+CD134+CD142),2)</f>
        <v>-2689.58</v>
      </c>
      <c r="CE143" s="3"/>
      <c r="CF143" s="87">
        <f>ROUND(SUM(CF102+CF127+CF134+CF142),2)</f>
        <v>-206.2</v>
      </c>
      <c r="CG143" s="3"/>
      <c r="CH143" s="87">
        <f>ROUND(SUM(CH102+CH127+CH134+CH142),2)</f>
        <v>0</v>
      </c>
      <c r="CI143" s="3"/>
      <c r="CJ143" s="87">
        <f>ROUND(SUM(CJ102+CJ127+CJ134+CJ142),2)</f>
        <v>-153</v>
      </c>
      <c r="CK143" s="19"/>
      <c r="CL143" s="87">
        <f>ROUND(SUM(CL102+CL127+CL134+CL142),2)</f>
        <v>-2367147.92</v>
      </c>
      <c r="CM143" s="87">
        <f>ROUND(SUM(CM102+CM127+CM134+CM142),2)</f>
        <v>-31931.15</v>
      </c>
      <c r="CN143" s="19"/>
      <c r="CO143" s="87">
        <f>ROUND(SUM(CO102+CO127+CO134+CO142),2)</f>
        <v>-537422.61</v>
      </c>
      <c r="CP143" s="3"/>
      <c r="CQ143" s="87">
        <f>ROUND(SUM(CQ102+CQ127+CQ134+CQ142),2)</f>
        <v>-1763699.38</v>
      </c>
      <c r="CR143" s="3"/>
      <c r="CS143" s="87">
        <f>ROUND(SUM(CS102+CS127+CS134+CS142),2)</f>
        <v>-25047.25</v>
      </c>
      <c r="CT143" s="3"/>
      <c r="CU143" s="87">
        <f>ROUND(SUM(CU102+CU127+CU134+CU142),2)</f>
        <v>-196635.91</v>
      </c>
      <c r="CV143" s="3"/>
      <c r="CW143" s="87">
        <f>ROUND(SUM(CW102+CW127+CW134+CW142),2)</f>
        <v>0</v>
      </c>
      <c r="CX143" s="3"/>
      <c r="CY143" s="87">
        <f>ROUND(SUM(CY102+CY127+CY134+CY142),2)</f>
        <v>-2692.46</v>
      </c>
      <c r="CZ143" s="3"/>
      <c r="DA143" s="87">
        <f>ROUND(SUM(DA102+DA127+DA134+DA142),2)</f>
        <v>0</v>
      </c>
      <c r="DB143" s="3"/>
      <c r="DC143" s="87">
        <f>ROUND(SUM(DC102+DC127+DC134+DC142),2)</f>
        <v>0</v>
      </c>
      <c r="DD143" s="3"/>
      <c r="DE143" s="87">
        <f>ROUND(SUM(DE102+DE127+DE134+DE142),2)</f>
        <v>-153</v>
      </c>
      <c r="DF143" s="19"/>
      <c r="DG143" s="87">
        <f>ROUND(SUM(DG102+DG127+DG134+DG142),2)</f>
        <v>-2557581.7599999998</v>
      </c>
      <c r="DH143" s="87">
        <f>ROUND(SUM(DH102+DH127+DH134+DH142),2)</f>
        <v>-28382.44</v>
      </c>
      <c r="DI143" s="19"/>
      <c r="DJ143" s="87">
        <f>ROUND(SUM(DJ102+DJ127+DJ134+DJ142),2)</f>
        <v>-9371.3700000000008</v>
      </c>
      <c r="DK143" s="3"/>
      <c r="DL143" s="87">
        <f>ROUND(SUM(DL102+DL127+DL134+DL142),2)</f>
        <v>-1962041.24</v>
      </c>
      <c r="DM143" s="3"/>
      <c r="DN143" s="87">
        <f>ROUND(SUM(DN102+DN127+DN134+DN142),2)</f>
        <v>9171.44</v>
      </c>
      <c r="DO143" s="3"/>
      <c r="DP143" s="87">
        <f>ROUND(SUM(DP102+DP127+DP134+DP142),2)</f>
        <v>-204412.89</v>
      </c>
      <c r="DQ143" s="3"/>
      <c r="DR143" s="87">
        <f>ROUND(SUM(DR102+DR127+DR134+DR142),2)</f>
        <v>0</v>
      </c>
      <c r="DS143" s="3"/>
      <c r="DT143" s="87">
        <f>ROUND(SUM(DT102+DT127+DT134+DT142),2)</f>
        <v>-2914.46</v>
      </c>
      <c r="DU143" s="3"/>
      <c r="DV143" s="87">
        <f>ROUND(SUM(DV102+DV127+DV134+DV142),2)</f>
        <v>-42</v>
      </c>
      <c r="DW143" s="3"/>
      <c r="DX143" s="87">
        <f>ROUND(SUM(DX102+DX127+DX134+DX142),2)</f>
        <v>0</v>
      </c>
      <c r="DY143" s="19"/>
      <c r="DZ143" s="87">
        <f>ROUND(SUM(DZ102+DZ127+DZ134+DZ142),2)</f>
        <v>0</v>
      </c>
      <c r="EA143" s="87"/>
      <c r="EB143" s="87">
        <f>ROUND(SUM(EB102+EB127+EB134+EB142),2)</f>
        <v>-153</v>
      </c>
      <c r="EC143" s="87"/>
      <c r="ED143" s="87">
        <f>ROUND(SUM(ED102+ED127+ED134+ED142),2)</f>
        <v>-2198145.96</v>
      </c>
      <c r="EE143" s="87">
        <f>ROUND(SUM(EE102+EE127+EE134+EE142),2)</f>
        <v>7272.8</v>
      </c>
      <c r="EF143" s="19"/>
      <c r="EG143" s="87">
        <f>ROUND(SUM(EG102+EG127+EG134+EG142),2)</f>
        <v>-62.35</v>
      </c>
      <c r="EH143" s="3"/>
      <c r="EI143" s="87">
        <f>ROUND(SUM(EI102+EI127+EI134+EI142),2)</f>
        <v>-2166412.09</v>
      </c>
      <c r="EJ143" s="3"/>
      <c r="EK143" s="87">
        <f>ROUND(SUM(EK102+EK127+EK134+EK142),2)</f>
        <v>0</v>
      </c>
      <c r="EL143" s="3"/>
      <c r="EM143" s="87">
        <f>ROUND(SUM(EM102+EM127+EM134+EM142),2)</f>
        <v>-207286.06</v>
      </c>
      <c r="EN143" s="3"/>
      <c r="EO143" s="87">
        <f>ROUND(SUM(EO102+EO127+EO134+EO142),2)</f>
        <v>0</v>
      </c>
      <c r="EP143" s="87"/>
      <c r="EQ143" s="87">
        <f>ROUND(SUM(EQ102+EQ127+EQ134+EQ142),2)</f>
        <v>-3427.04</v>
      </c>
      <c r="ER143" s="87"/>
      <c r="ES143" s="87">
        <f>ROUND(SUM(ES102+ES127+ES134+ES142),2)</f>
        <v>-60</v>
      </c>
      <c r="ET143" s="87"/>
      <c r="EU143" s="87">
        <f>ROUND(SUM(EU102+EU127+EU134+EU142),2)</f>
        <v>0</v>
      </c>
      <c r="EV143" s="87"/>
      <c r="EW143" s="87">
        <f>ROUND(SUM(EW102+EW127+EW134+EW142),2)</f>
        <v>0</v>
      </c>
      <c r="EX143" s="87"/>
      <c r="EY143" s="87">
        <f>ROUND(SUM(EY102+EY127+EY134+EY142),2)</f>
        <v>-153</v>
      </c>
      <c r="EZ143" s="87">
        <f>ROUND(SUM(EZ102+EZ127+EZ134+EZ142),2)</f>
        <v>-2370127.7400000002</v>
      </c>
      <c r="FA143" s="87">
        <f>ROUND(SUM(FA102+FA127+FA134+FA142),2)</f>
        <v>451.8</v>
      </c>
      <c r="FB143" s="19"/>
      <c r="FC143" s="87">
        <f>ROUND(SUM(FC102+FC127+FC134+FC142),2)</f>
        <v>-27505.4</v>
      </c>
      <c r="FD143" s="19"/>
      <c r="FE143" s="87">
        <f>ROUND(SUM(FE102+FE127+FE134+FE142),2)</f>
        <v>-2173570.77</v>
      </c>
      <c r="FF143" s="3"/>
      <c r="FG143" s="87">
        <f>ROUND(SUM(FG102+FG127+FG134+FG142),2)</f>
        <v>0</v>
      </c>
      <c r="FH143" s="3"/>
      <c r="FI143" s="87">
        <f>ROUND(SUM(FI102+FI127+FI134+FI142),2)</f>
        <v>-186538.83</v>
      </c>
      <c r="FJ143" s="3"/>
      <c r="FK143" s="87">
        <f>ROUND(SUM(FK102+FK127+FK134+FK142),2)</f>
        <v>0</v>
      </c>
      <c r="FL143" s="3"/>
      <c r="FM143" s="87">
        <f>ROUND(SUM(FM102+FM127+FM134+FM142),2)</f>
        <v>-2914.46</v>
      </c>
      <c r="FN143" s="3"/>
      <c r="FO143" s="87">
        <f>ROUND(SUM(FO102+FO127+FO134+FO142),2)</f>
        <v>-30</v>
      </c>
      <c r="FP143" s="3"/>
      <c r="FQ143" s="87">
        <f>ROUND(SUM(FQ102+FQ127+FQ134+FQ142),2)</f>
        <v>0</v>
      </c>
      <c r="FR143" s="3"/>
      <c r="FS143" s="87">
        <f>ROUND(SUM(FS102+FS127+FS134+FS142),2)</f>
        <v>0</v>
      </c>
      <c r="FT143" s="3"/>
      <c r="FU143" s="87">
        <f>ROUND(SUM(FU102+FU127+FU134+FU142),2)</f>
        <v>-153</v>
      </c>
      <c r="FV143" s="87">
        <f>ROUND(SUM(FV102+FV127+FV134+FV142),2)</f>
        <v>-2390260.66</v>
      </c>
      <c r="FW143" s="87">
        <f>ROUND(SUM(FW102+FW127+FW134+FW142),2)</f>
        <v>6913.04</v>
      </c>
      <c r="FX143" s="19"/>
      <c r="FY143" s="87">
        <f>ROUND(SUM(FY102+FY127+FY134+FY142),2)</f>
        <v>-239331.97</v>
      </c>
      <c r="FZ143" s="3"/>
      <c r="GA143" s="88">
        <f>ROUND(SUM(GA102+GA127+GA134+GA142),2)</f>
        <v>-1739753.91</v>
      </c>
      <c r="GB143" s="3"/>
      <c r="GC143" s="87">
        <f>ROUND(SUM(GC102+GC127+GC134+GC142),2)</f>
        <v>0</v>
      </c>
      <c r="GD143" s="3"/>
      <c r="GE143" s="87">
        <f>ROUND(SUM(GE102+GE127+GE134+GE142),2)</f>
        <v>-208338.85</v>
      </c>
      <c r="GF143" s="3"/>
      <c r="GG143" s="87">
        <f>ROUND(SUM(GG102+GG127+GG134+GG142),2)</f>
        <v>0</v>
      </c>
      <c r="GH143" s="3"/>
      <c r="GI143" s="87">
        <f>ROUND(SUM(GI102+GI127+GI134+GI142),2)</f>
        <v>-2924.91</v>
      </c>
      <c r="GJ143" s="3"/>
      <c r="GK143" s="87">
        <f>ROUND(SUM(GK102+GK127+GK134+GK142),2)</f>
        <v>-15</v>
      </c>
      <c r="GL143" s="3"/>
      <c r="GM143" s="87">
        <f>ROUND(SUM(GM102+GM127+GM134+GM142),2)</f>
        <v>-41.8</v>
      </c>
      <c r="GN143" s="3"/>
      <c r="GO143" s="87">
        <f>ROUND(SUM(GO102+GO127+GO134+GO142),2)</f>
        <v>-4500.5</v>
      </c>
      <c r="GP143" s="3"/>
      <c r="GQ143" s="87">
        <f>ROUND(SUM(GQ102+GQ127+GQ134+GQ142),2)</f>
        <v>-153</v>
      </c>
      <c r="GR143" s="19"/>
      <c r="GS143" s="87">
        <f>ROUND(SUM(GS102+GS127+GS134+GS142),2)</f>
        <v>-2188146.9</v>
      </c>
      <c r="GT143" s="87">
        <f>ROUND(SUM(GT102+GT127+GT134+GT142),2)</f>
        <v>7389.54</v>
      </c>
      <c r="GU143" s="19"/>
      <c r="GV143" s="87">
        <f>ROUND(SUM(GV102+GV127+GV134+GV142),2)</f>
        <v>-6322.11</v>
      </c>
      <c r="GW143" s="19"/>
      <c r="GX143" s="87">
        <f>ROUND(SUM(GX102+GX127+GX134+GX142),2)</f>
        <v>-1792288.47</v>
      </c>
      <c r="GY143" s="3"/>
      <c r="GZ143" s="87">
        <f>ROUND(SUM(GZ102+GZ127+GZ134+GZ142),2)</f>
        <v>0</v>
      </c>
      <c r="HA143" s="3"/>
      <c r="HB143" s="87">
        <f>ROUND(SUM(HB102+HB127+HB134+HB142),2)</f>
        <v>-187195.68</v>
      </c>
      <c r="HC143" s="3"/>
      <c r="HD143" s="87">
        <f>ROUND(SUM(HD102+HD127+HD134+HD142),2)</f>
        <v>0</v>
      </c>
      <c r="HE143" s="3"/>
      <c r="HF143" s="87">
        <f>ROUND(SUM(HF102+HF127+HF134+HF142),2)</f>
        <v>-3301.09</v>
      </c>
      <c r="HG143" s="3"/>
      <c r="HH143" s="87">
        <f>ROUND(SUM(HH102+HH127+HH134+HH142),2)</f>
        <v>-24.66</v>
      </c>
      <c r="HI143" s="3"/>
      <c r="HJ143" s="87">
        <f>ROUND(SUM(HJ102+HJ127+HJ134+HJ142),2)</f>
        <v>0</v>
      </c>
      <c r="HK143" s="3"/>
      <c r="HL143" s="87">
        <f>ROUND(SUM(HL102+HL127+HL134+HL142),2)</f>
        <v>-0.5</v>
      </c>
      <c r="HM143" s="3"/>
      <c r="HN143" s="87">
        <f>ROUND(SUM(HN102+HN127+HN134+HN142),2)</f>
        <v>-153</v>
      </c>
      <c r="HO143" s="19"/>
      <c r="HP143" s="87">
        <f>ROUND(SUM(HP102+HP127+HP134+HP142),2)</f>
        <v>-1981895.97</v>
      </c>
      <c r="HQ143" s="87">
        <f>ROUND(SUM(HQ102+HQ127+HQ134+HQ142),2)</f>
        <v>248720.43</v>
      </c>
      <c r="HR143" s="19"/>
      <c r="HS143" s="87">
        <f>ROUND(SUM(HS102+HS127+HS134+HS142),2)</f>
        <v>-14168.16</v>
      </c>
      <c r="HT143" s="19"/>
      <c r="HU143" s="87">
        <f>ROUND(SUM(HU102+HU127+HU134+HU142),2)</f>
        <v>-2174903.04</v>
      </c>
      <c r="HV143" s="3"/>
      <c r="HW143" s="87">
        <f>ROUND(SUM(HW102+HW127+HW134+HW142),2)</f>
        <v>0</v>
      </c>
      <c r="HX143" s="3"/>
      <c r="HY143" s="87">
        <f>ROUND(SUM(HY102+HY127+HY134+HY142),2)</f>
        <v>0</v>
      </c>
      <c r="HZ143" s="3"/>
      <c r="IA143" s="87">
        <f>ROUND(SUM(IA102+IA127+IA134+IA142),2)</f>
        <v>-203856.09</v>
      </c>
      <c r="IB143" s="3"/>
      <c r="IC143" s="87">
        <f>ROUND(SUM(IC102+IC127+IC134+IC142),2)</f>
        <v>0</v>
      </c>
      <c r="ID143" s="3"/>
      <c r="IE143" s="87">
        <f>ROUND(SUM(IE102+IE127+IE134+IE142),2)</f>
        <v>-3541.94</v>
      </c>
      <c r="IF143" s="3"/>
      <c r="IG143" s="87">
        <f>ROUND(SUM(IG102+IG127+IG134+IG142),2)</f>
        <v>-15.79</v>
      </c>
      <c r="IH143" s="3"/>
      <c r="II143" s="87">
        <f>ROUND(SUM(II102+II127+II134+II142),2)</f>
        <v>0</v>
      </c>
      <c r="IJ143" s="3"/>
      <c r="IK143" s="87">
        <f>ROUND(SUM(IK102+IK127+IK134+IK142),2)</f>
        <v>0</v>
      </c>
      <c r="IL143" s="3"/>
      <c r="IM143" s="87">
        <f>ROUND(SUM(IM102+IM127+IM134+IM142),2)</f>
        <v>-153</v>
      </c>
      <c r="IN143" s="3"/>
      <c r="IO143" s="87">
        <f>ROUND(SUM(IO102+IO127+IO134+IO142),2)</f>
        <v>-2147917.59</v>
      </c>
      <c r="IP143" s="87">
        <f>ROUND(SUM(IP102+IP127+IP134+IP142),2)</f>
        <v>-104629.5</v>
      </c>
      <c r="IQ143" s="19"/>
      <c r="IR143" s="87">
        <f>ROUND(SUM(IR102+IR127+IR134+IR142),2)</f>
        <v>-28775.4</v>
      </c>
      <c r="IS143" s="19"/>
      <c r="IT143" s="87">
        <f>ROUND(SUM(IT102+IT127+IT134+IT142),2)</f>
        <v>-1723582.09</v>
      </c>
      <c r="IU143" s="3"/>
      <c r="IV143" s="87">
        <f>ROUND(SUM(IV102+IV127+IV134+IV142),2)</f>
        <v>-153</v>
      </c>
      <c r="IW143" s="3"/>
      <c r="IX143" s="87">
        <f>ROUND(SUM(IX102+IX127+IX134+IX142),2)</f>
        <v>0</v>
      </c>
      <c r="IY143" s="3"/>
      <c r="IZ143" s="87">
        <f>ROUND(SUM(IZ102+IZ127+IZ134+IZ142),2)</f>
        <v>-327711</v>
      </c>
      <c r="JA143" s="3"/>
      <c r="JB143" s="87">
        <f>ROUND(SUM(JB102+JB127+JB134+JB142),2)</f>
        <v>0</v>
      </c>
      <c r="JC143" s="3"/>
      <c r="JD143" s="87">
        <f>ROUND(SUM(JD102+JD127+JD134+JD142),2)</f>
        <v>-3921.6</v>
      </c>
      <c r="JE143" s="3"/>
      <c r="JF143" s="87">
        <f>ROUND(SUM(JF102+JF127+JF134+JF142),2)</f>
        <v>-35.9</v>
      </c>
      <c r="JG143" s="3"/>
      <c r="JH143" s="87">
        <f>ROUND(SUM(JH102+JH127+JH134+JH142),2)</f>
        <v>0</v>
      </c>
      <c r="JI143" s="3"/>
      <c r="JJ143" s="87">
        <f>ROUND(SUM(JJ102+JJ127+JJ134+JJ142),2)</f>
        <v>0</v>
      </c>
      <c r="JK143" s="3"/>
      <c r="JL143" s="87">
        <f>ROUND(SUM(JL102+JL127+JL134+JL142),2)</f>
        <v>-153</v>
      </c>
      <c r="JM143" s="3"/>
      <c r="JN143" s="87">
        <f>ROUND(SUM(JN102+JN127+JN134+JN142),2)</f>
        <v>-2188961.4900000002</v>
      </c>
      <c r="JO143" s="87">
        <f>ROUND(SUM(JO102+JO127+JO134+JO142),2)</f>
        <v>-9013.94</v>
      </c>
      <c r="JP143" s="9"/>
      <c r="JQ143" s="87">
        <f>ROUND(SUM(JQ102+JQ127+JQ134+JQ142),2)</f>
        <v>-153</v>
      </c>
      <c r="JR143" s="9"/>
      <c r="JS143" s="87">
        <f>ROUND(SUM(JS102+JS127+JS134+JS142),2)</f>
        <v>0</v>
      </c>
      <c r="JT143" s="9"/>
      <c r="JU143" s="87">
        <f>ROUND(SUM(JU102+JU127+JU134+JU142),2)</f>
        <v>-13836.28</v>
      </c>
      <c r="JV143" s="10"/>
      <c r="JW143" s="34">
        <f t="shared" si="223"/>
        <v>-23003.22</v>
      </c>
      <c r="JX143" s="9"/>
      <c r="JY143" s="87">
        <f>ROUND(SUM(JY102+JY127+JY134+JY142),2)</f>
        <v>-613935.68000000005</v>
      </c>
      <c r="JZ143" s="19"/>
      <c r="KA143" s="87">
        <f>ROUND(SUM(KA102+KA127+KA134+KA142),2)</f>
        <v>-1305315.92</v>
      </c>
      <c r="KB143" s="19"/>
      <c r="KC143" s="87">
        <f>ROUND(SUM(KC102+KC127+KC134+KC142),2)</f>
        <v>-21464027.949999999</v>
      </c>
      <c r="KD143" s="3"/>
      <c r="KE143" s="87">
        <f>ROUND(SUM(KE102+KE127+KE134+KE142),2)</f>
        <v>-690884.91</v>
      </c>
      <c r="KF143" s="3"/>
      <c r="KG143" s="87">
        <f>ROUND(SUM(KG102+KG127+KG134+KG142),2)</f>
        <v>-1958555.64</v>
      </c>
      <c r="KH143" s="3"/>
      <c r="KI143" s="87">
        <f>ROUND(SUM(KI102+KI127+KI134+KI142),2)</f>
        <v>-32031.439999999999</v>
      </c>
      <c r="KJ143" s="3"/>
      <c r="KK143" s="87">
        <f>ROUND(SUM(KK102+KK127+KK134+KK142),2)</f>
        <v>-223.35</v>
      </c>
      <c r="KL143" s="3"/>
      <c r="KM143" s="87">
        <f>ROUND(SUM(KM102+KM127+KM134+KM142),2)</f>
        <v>-21900.25</v>
      </c>
      <c r="KN143" s="3"/>
      <c r="KO143" s="87">
        <f>ROUND(SUM(KO102+KO127+KO134+KO142),2)</f>
        <v>-4501</v>
      </c>
      <c r="KP143" s="3"/>
      <c r="KQ143" s="87">
        <f>ROUND(SUM(KQ102+KQ127+KQ134+KQ142),2)</f>
        <v>-26114379.359999999</v>
      </c>
      <c r="KR143" s="3"/>
      <c r="KS143" s="87">
        <v>-18612788.399999999</v>
      </c>
      <c r="KT143" s="23"/>
      <c r="KU143" s="23"/>
      <c r="KV143" s="14"/>
    </row>
    <row r="144" spans="1:308" x14ac:dyDescent="0.2">
      <c r="C144" s="14"/>
      <c r="E144" s="19"/>
      <c r="F144" s="3"/>
      <c r="G144" s="19"/>
      <c r="H144" s="3"/>
      <c r="I144" s="19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19"/>
      <c r="Y144" s="9"/>
      <c r="Z144" s="3"/>
      <c r="AA144" s="19"/>
      <c r="AB144" s="3"/>
      <c r="AC144" s="19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9"/>
      <c r="AW144" s="3"/>
      <c r="AX144" s="19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19"/>
      <c r="BQ144" s="9"/>
      <c r="BR144" s="3"/>
      <c r="BS144" s="19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19"/>
      <c r="CL144" s="9"/>
      <c r="CM144" s="3"/>
      <c r="CN144" s="19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19"/>
      <c r="DG144" s="9"/>
      <c r="DH144" s="3"/>
      <c r="DI144" s="19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19"/>
      <c r="DZ144" s="19"/>
      <c r="EA144" s="19"/>
      <c r="EB144" s="19"/>
      <c r="EC144" s="19"/>
      <c r="ED144" s="9"/>
      <c r="EE144" s="3"/>
      <c r="EF144" s="19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9"/>
      <c r="FA144" s="3"/>
      <c r="FB144" s="19"/>
      <c r="FC144" s="3"/>
      <c r="FD144" s="19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9"/>
      <c r="FW144" s="3"/>
      <c r="FX144" s="19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19"/>
      <c r="GS144" s="9"/>
      <c r="GT144" s="3"/>
      <c r="GU144" s="19"/>
      <c r="GV144" s="3"/>
      <c r="GW144" s="19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19"/>
      <c r="HP144" s="9"/>
      <c r="HQ144" s="3"/>
      <c r="HR144" s="19"/>
      <c r="HS144" s="3"/>
      <c r="HT144" s="19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9"/>
      <c r="IP144" s="3"/>
      <c r="IQ144" s="19"/>
      <c r="IR144" s="3"/>
      <c r="IS144" s="19"/>
      <c r="IT144" s="3"/>
      <c r="IU144" s="3"/>
      <c r="IV144" s="3"/>
      <c r="IW144" s="3"/>
      <c r="IX144" s="3"/>
      <c r="IY144" s="3"/>
      <c r="IZ144" s="3"/>
      <c r="JA144" s="3"/>
      <c r="JB144" s="3"/>
      <c r="JC144" s="3"/>
      <c r="JD144" s="3"/>
      <c r="JE144" s="3"/>
      <c r="JF144" s="3"/>
      <c r="JG144" s="3"/>
      <c r="JH144" s="3"/>
      <c r="JI144" s="3"/>
      <c r="JJ144" s="3"/>
      <c r="JK144" s="3"/>
      <c r="JL144" s="3"/>
      <c r="JM144" s="3"/>
      <c r="JN144" s="9"/>
      <c r="JO144" s="3"/>
      <c r="JP144" s="9"/>
      <c r="JQ144" s="9"/>
      <c r="JR144" s="9"/>
      <c r="JS144" s="3"/>
      <c r="JT144" s="9"/>
      <c r="JU144" s="19"/>
      <c r="JV144" s="9"/>
      <c r="JW144" s="17">
        <f t="shared" si="223"/>
        <v>0</v>
      </c>
      <c r="JX144" s="9"/>
      <c r="JY144" s="3"/>
      <c r="JZ144" s="19"/>
      <c r="KA144" s="3"/>
      <c r="KB144" s="19"/>
      <c r="KC144" s="3"/>
      <c r="KD144" s="3"/>
      <c r="KE144" s="3"/>
      <c r="KF144" s="3"/>
      <c r="KG144" s="3"/>
      <c r="KH144" s="3"/>
      <c r="KI144" s="3"/>
      <c r="KJ144" s="3"/>
      <c r="KK144" s="3"/>
      <c r="KL144" s="3"/>
      <c r="KM144" s="3"/>
      <c r="KN144" s="3"/>
      <c r="KO144" s="3"/>
      <c r="KP144" s="3"/>
      <c r="KQ144" s="9"/>
      <c r="KR144" s="3"/>
      <c r="KS144" s="9"/>
      <c r="KT144" s="23"/>
      <c r="KU144" s="23"/>
      <c r="KV144" s="14"/>
    </row>
    <row r="145" spans="1:308" x14ac:dyDescent="0.2">
      <c r="C145" s="14" t="s">
        <v>259</v>
      </c>
      <c r="E145" s="19"/>
      <c r="F145" s="7">
        <f>ROUND(F99+F143,2)</f>
        <v>-27226.21</v>
      </c>
      <c r="G145" s="19"/>
      <c r="H145" s="7">
        <f>ROUND(H99+H143,2)</f>
        <v>-50059.95</v>
      </c>
      <c r="I145" s="19"/>
      <c r="J145" s="7">
        <f>ROUND(J99+J143,2)</f>
        <v>-1784485.27</v>
      </c>
      <c r="K145" s="9"/>
      <c r="L145" s="7">
        <f>ROUND(L99+L143,2)</f>
        <v>-470807.35</v>
      </c>
      <c r="M145" s="9"/>
      <c r="N145" s="7">
        <f>ROUND(N99+N143,2)</f>
        <v>0</v>
      </c>
      <c r="O145" s="9"/>
      <c r="P145" s="7">
        <f>ROUND(P99+P143,2)</f>
        <v>0</v>
      </c>
      <c r="Q145" s="9"/>
      <c r="R145" s="7">
        <f>ROUND(R99+R143,2)</f>
        <v>0</v>
      </c>
      <c r="S145" s="9"/>
      <c r="T145" s="7">
        <f>ROUND(T99+T143,2)</f>
        <v>-16368.79</v>
      </c>
      <c r="U145" s="9"/>
      <c r="V145" s="7">
        <f>ROUND(V99+V143,2)</f>
        <v>0</v>
      </c>
      <c r="W145" s="9"/>
      <c r="X145" s="7">
        <f>ROUND(X99+X143,2)</f>
        <v>-3153.07</v>
      </c>
      <c r="Y145" s="7">
        <f>SUM(F145:X145)</f>
        <v>-2352100.6399999997</v>
      </c>
      <c r="Z145" s="7">
        <f>ROUND(Z99+Z143,2)</f>
        <v>-127226.99</v>
      </c>
      <c r="AA145" s="19"/>
      <c r="AB145" s="7">
        <f>ROUND(AB99+AB143,2)</f>
        <v>-17551.900000000001</v>
      </c>
      <c r="AC145" s="19"/>
      <c r="AD145" s="7">
        <f>ROUND(AD99+AD143,2)</f>
        <v>-2073840.54</v>
      </c>
      <c r="AE145" s="9"/>
      <c r="AF145" s="7">
        <f>ROUND(AF99+AF143,2)</f>
        <v>0</v>
      </c>
      <c r="AG145" s="9"/>
      <c r="AH145" s="7">
        <f>ROUND(AH99+AH143,2)</f>
        <v>-562584.46</v>
      </c>
      <c r="AI145" s="9"/>
      <c r="AJ145" s="7">
        <f>ROUND(AJ99+AJ143,2)</f>
        <v>0</v>
      </c>
      <c r="AK145" s="9"/>
      <c r="AL145" s="7">
        <f>ROUND(AL99+AL143,2)</f>
        <v>0</v>
      </c>
      <c r="AM145" s="9"/>
      <c r="AN145" s="7">
        <f>ROUND(AN99+AN143,2)</f>
        <v>-904.32</v>
      </c>
      <c r="AO145" s="9"/>
      <c r="AP145" s="7">
        <f>ROUND(AP99+AP143,2)</f>
        <v>-18928.79</v>
      </c>
      <c r="AQ145" s="9"/>
      <c r="AR145" s="7">
        <f>ROUND(AR99+AR143,2)</f>
        <v>0</v>
      </c>
      <c r="AS145" s="9"/>
      <c r="AT145" s="7">
        <f>ROUND(AT99+AT143,2)</f>
        <v>-6153.14</v>
      </c>
      <c r="AU145" s="9"/>
      <c r="AV145" s="7">
        <f>SUM(Z145:AU145)</f>
        <v>-2807190.14</v>
      </c>
      <c r="AW145" s="7">
        <f>ROUND(AW99+AW143,2)</f>
        <v>-37389.910000000003</v>
      </c>
      <c r="AX145" s="19"/>
      <c r="AY145" s="7">
        <f>ROUND(AY99+AY143,2)</f>
        <v>-364575.2</v>
      </c>
      <c r="AZ145" s="9"/>
      <c r="BA145" s="7">
        <f>ROUND(BA99+BA143,2)</f>
        <v>-2018507.47</v>
      </c>
      <c r="BB145" s="9"/>
      <c r="BC145" s="7">
        <f>ROUND(BC99+BC143,2)</f>
        <v>-2437819.5499999998</v>
      </c>
      <c r="BD145" s="9"/>
      <c r="BE145" s="7">
        <f>ROUND(BE99+BE143,2)</f>
        <v>0</v>
      </c>
      <c r="BF145" s="9"/>
      <c r="BG145" s="7">
        <f>ROUND(BG99+BG143,2)</f>
        <v>0</v>
      </c>
      <c r="BH145" s="9"/>
      <c r="BI145" s="7">
        <f>ROUND(BI99+BI143,2)</f>
        <v>-2799.58</v>
      </c>
      <c r="BJ145" s="9"/>
      <c r="BK145" s="7">
        <f>ROUND(BK99+BK143,2)</f>
        <v>-134376.38</v>
      </c>
      <c r="BL145" s="9"/>
      <c r="BM145" s="7">
        <f>ROUND(BM99+BM143,2)</f>
        <v>0</v>
      </c>
      <c r="BN145" s="9"/>
      <c r="BO145" s="7">
        <f>ROUND(BO99+BO143,2)</f>
        <v>-72720.789999999994</v>
      </c>
      <c r="BP145" s="19"/>
      <c r="BQ145" s="7">
        <f>SUM(AW145:BO145)</f>
        <v>-5068188.88</v>
      </c>
      <c r="BR145" s="7">
        <f>ROUND(BR99+BR143,2)</f>
        <v>-656607.09</v>
      </c>
      <c r="BS145" s="19"/>
      <c r="BT145" s="7">
        <f>ROUND(BT99+BT143,2)</f>
        <v>-10169.5</v>
      </c>
      <c r="BU145" s="9"/>
      <c r="BV145" s="7">
        <f>ROUND(BV99+BV143,2)</f>
        <v>-2047260.32</v>
      </c>
      <c r="BW145" s="9"/>
      <c r="BX145" s="7">
        <f>ROUND(BX99+BX143,2)</f>
        <v>-156647.93</v>
      </c>
      <c r="BY145" s="9"/>
      <c r="BZ145" s="7">
        <f>ROUND(BZ99+BZ143,2)</f>
        <v>-255349.33</v>
      </c>
      <c r="CA145" s="9"/>
      <c r="CB145" s="7">
        <f>ROUND(CB99+CB143,2)</f>
        <v>0</v>
      </c>
      <c r="CC145" s="9"/>
      <c r="CD145" s="7">
        <f>ROUND(CD99+CD143,2)</f>
        <v>-2689.58</v>
      </c>
      <c r="CE145" s="9"/>
      <c r="CF145" s="7">
        <f>ROUND(CF99+CF143,2)</f>
        <v>-206.2</v>
      </c>
      <c r="CG145" s="9"/>
      <c r="CH145" s="7">
        <f>ROUND(CH99+CH143,2)</f>
        <v>0</v>
      </c>
      <c r="CI145" s="9"/>
      <c r="CJ145" s="7">
        <f>ROUND(CJ99+CJ143,2)</f>
        <v>-153</v>
      </c>
      <c r="CK145" s="19"/>
      <c r="CL145" s="7">
        <f>SUM(BR145:CJ145)</f>
        <v>-3129082.9500000007</v>
      </c>
      <c r="CM145" s="7">
        <f>ROUND(CM99+CM143,2)</f>
        <v>-33955.199999999997</v>
      </c>
      <c r="CN145" s="19"/>
      <c r="CO145" s="7">
        <f>ROUND(CO99+CO143,2)</f>
        <v>-537422.61</v>
      </c>
      <c r="CP145" s="9"/>
      <c r="CQ145" s="7">
        <f>ROUND(CQ99+CQ143,2)</f>
        <v>-2378540.42</v>
      </c>
      <c r="CR145" s="9"/>
      <c r="CS145" s="7">
        <f>ROUND(CS99+CS143,2)</f>
        <v>-19138.48</v>
      </c>
      <c r="CT145" s="9"/>
      <c r="CU145" s="7">
        <f>ROUND(CU99+CU143,2)</f>
        <v>-376839.53</v>
      </c>
      <c r="CV145" s="9"/>
      <c r="CW145" s="7">
        <f>ROUND(CW99+CW143,2)</f>
        <v>-131714.21</v>
      </c>
      <c r="CX145" s="9"/>
      <c r="CY145" s="7">
        <f>ROUND(CY99+CY143,2)</f>
        <v>-2692.46</v>
      </c>
      <c r="CZ145" s="9"/>
      <c r="DA145" s="7">
        <f>ROUND(DA99+DA143,2)</f>
        <v>0</v>
      </c>
      <c r="DB145" s="9"/>
      <c r="DC145" s="7">
        <f>ROUND(DC99+DC143,2)</f>
        <v>-22415.87</v>
      </c>
      <c r="DD145" s="9"/>
      <c r="DE145" s="7">
        <f>ROUND(DE99+DE143,2)</f>
        <v>-67864.070000000007</v>
      </c>
      <c r="DF145" s="19"/>
      <c r="DG145" s="7">
        <f>SUM(CM145:DE145)</f>
        <v>-3570582.85</v>
      </c>
      <c r="DH145" s="7">
        <f>ROUND(DH99+DH143,2)</f>
        <v>-32262.34</v>
      </c>
      <c r="DI145" s="19"/>
      <c r="DJ145" s="7">
        <f>ROUND(DJ99+DJ143,2)</f>
        <v>-9371.3700000000008</v>
      </c>
      <c r="DK145" s="9"/>
      <c r="DL145" s="7">
        <f>ROUND(DL99+DL143,2)</f>
        <v>-3005512.42</v>
      </c>
      <c r="DM145" s="9"/>
      <c r="DN145" s="7">
        <f>ROUND(DN99+DN143,2)</f>
        <v>-8023.28</v>
      </c>
      <c r="DO145" s="9"/>
      <c r="DP145" s="7">
        <f>ROUND(DP99+DP143,2)</f>
        <v>-296719.3</v>
      </c>
      <c r="DQ145" s="9"/>
      <c r="DR145" s="7">
        <f>ROUND(DR99+DR143,2)</f>
        <v>-262135.53</v>
      </c>
      <c r="DS145" s="9"/>
      <c r="DT145" s="7">
        <f>ROUND(DT99+DT143,2)</f>
        <v>-2914.46</v>
      </c>
      <c r="DU145" s="9"/>
      <c r="DV145" s="7">
        <f>ROUND(DV99+DV143,2)</f>
        <v>-42</v>
      </c>
      <c r="DW145" s="9"/>
      <c r="DX145" s="7">
        <f>ROUND(DX99+DX143,2)</f>
        <v>-1100</v>
      </c>
      <c r="DY145" s="19"/>
      <c r="DZ145" s="7">
        <f>ROUND(DZ99+DZ143,2)</f>
        <v>0</v>
      </c>
      <c r="EA145" s="7"/>
      <c r="EB145" s="7">
        <f>ROUND(EB99+EB143,2)</f>
        <v>-67860.72</v>
      </c>
      <c r="EC145" s="7"/>
      <c r="ED145" s="7">
        <f>SUM(DH145:EB145)</f>
        <v>-3685941.4199999995</v>
      </c>
      <c r="EE145" s="7">
        <f>ROUND(EE99+EE143,2)</f>
        <v>7272.8</v>
      </c>
      <c r="EF145" s="19"/>
      <c r="EG145" s="7">
        <f>ROUND(EG99+EG143,2)</f>
        <v>-62.35</v>
      </c>
      <c r="EH145" s="9"/>
      <c r="EI145" s="7">
        <f>ROUND(EI99+EI143,2)</f>
        <v>-3456422.36</v>
      </c>
      <c r="EJ145" s="9"/>
      <c r="EK145" s="7">
        <f>ROUND(EK99+EK143,2)</f>
        <v>0</v>
      </c>
      <c r="EL145" s="9"/>
      <c r="EM145" s="7">
        <f>ROUND(EM99+EM143,2)</f>
        <v>-315928</v>
      </c>
      <c r="EN145" s="9"/>
      <c r="EO145" s="7">
        <f>ROUND(EO99+EO143,2)</f>
        <v>-256000</v>
      </c>
      <c r="EP145" s="7"/>
      <c r="EQ145" s="7">
        <f>ROUND(EQ99+EQ143,2)</f>
        <v>-3427.04</v>
      </c>
      <c r="ER145" s="7"/>
      <c r="ES145" s="7">
        <f>ROUND(ES99+ES143,2)</f>
        <v>-60</v>
      </c>
      <c r="ET145" s="7"/>
      <c r="EU145" s="7">
        <f>ROUND(EU99+EU143,2)</f>
        <v>-19668.79</v>
      </c>
      <c r="EV145" s="7"/>
      <c r="EW145" s="7">
        <f>ROUND(EW99+EW143,2)</f>
        <v>0</v>
      </c>
      <c r="EX145" s="7"/>
      <c r="EY145" s="7">
        <f>ROUND(EY99+EY143,2)</f>
        <v>-153</v>
      </c>
      <c r="EZ145" s="7">
        <f>SUM(EE145:EY145)</f>
        <v>-4044448.7399999998</v>
      </c>
      <c r="FA145" s="7">
        <f>ROUND(FA99+FA143,2)</f>
        <v>-10087.200000000001</v>
      </c>
      <c r="FB145" s="19"/>
      <c r="FC145" s="7">
        <f>ROUND(FC99+FC143,2)</f>
        <v>-27505.4</v>
      </c>
      <c r="FD145" s="19"/>
      <c r="FE145" s="7">
        <f>ROUND(FE99+FE143,2)</f>
        <v>-2863818.36</v>
      </c>
      <c r="FF145" s="9"/>
      <c r="FG145" s="7">
        <f>ROUND(FG99+FG143,2)</f>
        <v>0</v>
      </c>
      <c r="FH145" s="9"/>
      <c r="FI145" s="7">
        <f>ROUND(FI99+FI143,2)</f>
        <v>-513830.47</v>
      </c>
      <c r="FJ145" s="9"/>
      <c r="FK145" s="7">
        <f>ROUND(FK99+FK143,2)</f>
        <v>-50300</v>
      </c>
      <c r="FL145" s="9"/>
      <c r="FM145" s="7">
        <f>ROUND(FM99+FM143,2)</f>
        <v>-8914.4599999999991</v>
      </c>
      <c r="FN145" s="9"/>
      <c r="FO145" s="7">
        <f>ROUND(FO99+FO143,2)</f>
        <v>-30</v>
      </c>
      <c r="FP145" s="9"/>
      <c r="FQ145" s="7">
        <f>ROUND(FQ99+FQ143,2)</f>
        <v>-85771.04</v>
      </c>
      <c r="FR145" s="9"/>
      <c r="FS145" s="7">
        <f>ROUND(FS99+FS143,2)</f>
        <v>-9761.08</v>
      </c>
      <c r="FT145" s="9"/>
      <c r="FU145" s="7">
        <f>ROUND(FU99+FU143,2)</f>
        <v>-153</v>
      </c>
      <c r="FV145" s="7">
        <f>SUM(FA145:FU145)</f>
        <v>-3570171.01</v>
      </c>
      <c r="FW145" s="7">
        <f>ROUND(FW99+FW143,2)</f>
        <v>6913.04</v>
      </c>
      <c r="FX145" s="19"/>
      <c r="FY145" s="7">
        <f>ROUND(FY99+FY143,2)</f>
        <v>-239331.97</v>
      </c>
      <c r="FZ145" s="9"/>
      <c r="GA145" s="7">
        <f>ROUND(GA99+GA143,2)</f>
        <v>-2639450.0499999998</v>
      </c>
      <c r="GB145" s="9"/>
      <c r="GC145" s="7">
        <f>ROUND(GC99+GC143,2)</f>
        <v>0</v>
      </c>
      <c r="GD145" s="9"/>
      <c r="GE145" s="7">
        <f>ROUND(GE99+GE143,2)</f>
        <v>-601974.34</v>
      </c>
      <c r="GF145" s="9"/>
      <c r="GG145" s="7">
        <f>ROUND(GG99+GG143,2)</f>
        <v>-149500</v>
      </c>
      <c r="GH145" s="9"/>
      <c r="GI145" s="7">
        <f>ROUND(GI99+GI143,2)</f>
        <v>-8924.91</v>
      </c>
      <c r="GJ145" s="9"/>
      <c r="GK145" s="7">
        <f>ROUND(GK99+GK143,2)</f>
        <v>-9715</v>
      </c>
      <c r="GL145" s="9"/>
      <c r="GM145" s="7">
        <f>ROUND(GM99+GM143,2)</f>
        <v>-77071.789999999994</v>
      </c>
      <c r="GN145" s="9"/>
      <c r="GO145" s="7">
        <f>ROUND(GO99+GO143,2)</f>
        <v>-6376.16</v>
      </c>
      <c r="GP145" s="9"/>
      <c r="GQ145" s="7">
        <f>ROUND(GQ99+GQ143,2)</f>
        <v>-4653</v>
      </c>
      <c r="GR145" s="19"/>
      <c r="GS145" s="7">
        <f>SUM(FW145:GQ145)</f>
        <v>-3730084.18</v>
      </c>
      <c r="GT145" s="7">
        <f>ROUND(GT99+GT143,2)</f>
        <v>7389.54</v>
      </c>
      <c r="GU145" s="19"/>
      <c r="GV145" s="7">
        <f>ROUND(GV99+GV143,2)</f>
        <v>-6322.11</v>
      </c>
      <c r="GW145" s="19"/>
      <c r="GX145" s="7">
        <f>ROUND(GX99+GX143,2)</f>
        <v>-2673560.6</v>
      </c>
      <c r="GY145" s="9"/>
      <c r="GZ145" s="7">
        <f>ROUND(GZ99+GZ143,2)</f>
        <v>0</v>
      </c>
      <c r="HA145" s="9"/>
      <c r="HB145" s="7">
        <f>ROUND(HB99+HB143,2)</f>
        <v>-737213.48</v>
      </c>
      <c r="HC145" s="9"/>
      <c r="HD145" s="7">
        <f>ROUND(HD99+HD143,2)</f>
        <v>-241549.74</v>
      </c>
      <c r="HE145" s="9"/>
      <c r="HF145" s="7">
        <f>ROUND(HF99+HF143,2)</f>
        <v>-8301.09</v>
      </c>
      <c r="HG145" s="9"/>
      <c r="HH145" s="7">
        <f>ROUND(HH99+HH143,2)</f>
        <v>-56594.66</v>
      </c>
      <c r="HI145" s="9"/>
      <c r="HJ145" s="7">
        <f>ROUND(HJ99+HJ143,2)</f>
        <v>3245.63</v>
      </c>
      <c r="HK145" s="9"/>
      <c r="HL145" s="7">
        <f>ROUND(HL99+HL143,2)</f>
        <v>-0.5</v>
      </c>
      <c r="HM145" s="9"/>
      <c r="HN145" s="7">
        <f>ROUND(HN99+HN143,2)</f>
        <v>-153</v>
      </c>
      <c r="HO145" s="19"/>
      <c r="HP145" s="7">
        <f>SUM(GT145:HN145)</f>
        <v>-3713060.01</v>
      </c>
      <c r="HQ145" s="7">
        <f>ROUND(HQ99+HQ143,2)</f>
        <v>248720.43</v>
      </c>
      <c r="HR145" s="19"/>
      <c r="HS145" s="7">
        <f>ROUND(HS99+HS143,2)</f>
        <v>-14168.16</v>
      </c>
      <c r="HT145" s="19"/>
      <c r="HU145" s="7">
        <f>ROUND(HU99+HU143,2)</f>
        <v>-3140779.39</v>
      </c>
      <c r="HV145" s="9"/>
      <c r="HW145" s="7">
        <f>ROUND(HW99+HW143,2)</f>
        <v>0</v>
      </c>
      <c r="HX145" s="9"/>
      <c r="HY145" s="7">
        <f>ROUND(HY99+HY143,2)</f>
        <v>0</v>
      </c>
      <c r="HZ145" s="9"/>
      <c r="IA145" s="7">
        <f>ROUND(IA99+IA143,2)</f>
        <v>-630981.05000000005</v>
      </c>
      <c r="IB145" s="9"/>
      <c r="IC145" s="7">
        <f>ROUND(IC99+IC143,2)</f>
        <v>-75500</v>
      </c>
      <c r="ID145" s="9"/>
      <c r="IE145" s="7">
        <f>ROUND(IE99+IE143,2)</f>
        <v>-3541.94</v>
      </c>
      <c r="IF145" s="9"/>
      <c r="IG145" s="7">
        <f>ROUND(IG99+IG143,2)</f>
        <v>-25505.88</v>
      </c>
      <c r="IH145" s="9"/>
      <c r="II145" s="7">
        <f>ROUND(II99+II143,2)</f>
        <v>0</v>
      </c>
      <c r="IJ145" s="9"/>
      <c r="IK145" s="7">
        <f>ROUND(IK99+IK143,2)</f>
        <v>0</v>
      </c>
      <c r="IL145" s="9"/>
      <c r="IM145" s="7">
        <f>ROUND(IM99+IM143,2)</f>
        <v>-20899.63</v>
      </c>
      <c r="IN145" s="9"/>
      <c r="IO145" s="7">
        <f>SUM(HQ145:IM145)</f>
        <v>-3662655.6199999996</v>
      </c>
      <c r="IP145" s="7">
        <f>ROUND(IP99+IP143,2)</f>
        <v>-104629.5</v>
      </c>
      <c r="IQ145" s="19"/>
      <c r="IR145" s="7">
        <f>ROUND(IR99+IR143,2)</f>
        <v>-28775.4</v>
      </c>
      <c r="IS145" s="19"/>
      <c r="IT145" s="7">
        <f>ROUND(IT99+IT143,2)</f>
        <v>-2701337.11</v>
      </c>
      <c r="IU145" s="9"/>
      <c r="IV145" s="7">
        <f>ROUND(IV99+IV143,2)</f>
        <v>-153</v>
      </c>
      <c r="IW145" s="9"/>
      <c r="IX145" s="7">
        <f>ROUND(IX99+IX143,2)</f>
        <v>0</v>
      </c>
      <c r="IY145" s="9"/>
      <c r="IZ145" s="7">
        <f>ROUND(IZ99+IZ143,2)</f>
        <v>-1131516.71</v>
      </c>
      <c r="JA145" s="9"/>
      <c r="JB145" s="7">
        <f>ROUND(JB99+JB143,2)</f>
        <v>-81300</v>
      </c>
      <c r="JC145" s="9"/>
      <c r="JD145" s="7">
        <f>ROUND(JD99+JD143,2)</f>
        <v>-31212.68</v>
      </c>
      <c r="JE145" s="9"/>
      <c r="JF145" s="7">
        <f>ROUND(JF99+JF143,2)</f>
        <v>-84485.9</v>
      </c>
      <c r="JG145" s="9"/>
      <c r="JH145" s="7">
        <f>ROUND(JH99+JH143,2)</f>
        <v>0</v>
      </c>
      <c r="JI145" s="9"/>
      <c r="JJ145" s="7">
        <f>ROUND(JJ99+JJ143,2)</f>
        <v>0</v>
      </c>
      <c r="JK145" s="9"/>
      <c r="JL145" s="7">
        <f>ROUND(JL99+JL143,2)</f>
        <v>-30464.42</v>
      </c>
      <c r="JM145" s="7"/>
      <c r="JN145" s="7">
        <f>SUM(IP145:JL145)</f>
        <v>-4193874.7199999997</v>
      </c>
      <c r="JO145" s="7">
        <f>ROUND(JO99+JO143,2)</f>
        <v>-975686.94</v>
      </c>
      <c r="JP145" s="7"/>
      <c r="JQ145" s="7">
        <f>ROUND(JQ99+JQ143,2)</f>
        <v>-153</v>
      </c>
      <c r="JR145" s="7"/>
      <c r="JS145" s="7">
        <f>ROUND(JS99+JS143,2)</f>
        <v>-1247999.48</v>
      </c>
      <c r="JT145" s="7"/>
      <c r="JU145" s="7">
        <f>ROUND(JU99+JU143,2)</f>
        <v>-274380.84000000003</v>
      </c>
      <c r="JV145" s="7"/>
      <c r="JW145" s="15">
        <f>SUM(JO145:JV145)</f>
        <v>-2498220.2599999998</v>
      </c>
      <c r="JX145" s="7"/>
      <c r="JY145" s="7">
        <f>ROUND(JY99+JY143,2)</f>
        <v>-759088.63</v>
      </c>
      <c r="JZ145" s="19"/>
      <c r="KA145" s="7">
        <f>ROUND(KA99+KA143,2)</f>
        <v>-1305315.92</v>
      </c>
      <c r="KB145" s="19"/>
      <c r="KC145" s="7">
        <f>ROUND(KC99+KC143,2)</f>
        <v>-29807827.370000001</v>
      </c>
      <c r="KD145" s="9"/>
      <c r="KE145" s="7">
        <f>ROUND(KE99+KE143,2)</f>
        <v>-3655021.05</v>
      </c>
      <c r="KF145" s="9"/>
      <c r="KG145" s="7">
        <f>ROUND(KG99+KG143,2)</f>
        <v>-4860352.21</v>
      </c>
      <c r="KH145" s="9"/>
      <c r="KI145" s="7">
        <f>ROUND(KI99+KI143,2)</f>
        <v>-76322.52</v>
      </c>
      <c r="KJ145" s="9"/>
      <c r="KK145" s="7">
        <f>ROUND(KK99+KK143,2)</f>
        <v>-176433.44</v>
      </c>
      <c r="KL145" s="9"/>
      <c r="KM145" s="7">
        <f>ROUND(KM99+KM143,2)</f>
        <v>-350246.15</v>
      </c>
      <c r="KN145" s="9"/>
      <c r="KO145" s="7">
        <f>ROUND(KO99+KO143,2)</f>
        <v>-38553.61</v>
      </c>
      <c r="KP145" s="9"/>
      <c r="KQ145" s="7">
        <f>SUM(JW145:KP145)</f>
        <v>-43527381.159999996</v>
      </c>
      <c r="KR145" s="9"/>
      <c r="KS145" s="7">
        <v>-32187390.580000006</v>
      </c>
      <c r="KT145" s="23"/>
      <c r="KU145" s="23"/>
      <c r="KV145" s="14"/>
    </row>
    <row r="146" spans="1:308" x14ac:dyDescent="0.2"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>
        <v>1</v>
      </c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7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  <c r="IW146" s="19"/>
      <c r="IX146" s="19"/>
      <c r="IY146" s="19"/>
      <c r="IZ146" s="19"/>
      <c r="JA146" s="19"/>
      <c r="JB146" s="19"/>
      <c r="JC146" s="19"/>
      <c r="JD146" s="19"/>
      <c r="JE146" s="19"/>
      <c r="JF146" s="19"/>
      <c r="JG146" s="19"/>
      <c r="JH146" s="19"/>
      <c r="JI146" s="19"/>
      <c r="JJ146" s="19"/>
      <c r="JK146" s="19"/>
      <c r="JL146" s="19"/>
      <c r="JM146" s="19"/>
      <c r="JN146" s="19"/>
      <c r="JO146" s="19"/>
      <c r="JP146" s="19"/>
      <c r="JQ146" s="19"/>
      <c r="JR146" s="19"/>
      <c r="JS146" s="19"/>
      <c r="JT146" s="19"/>
      <c r="JU146" s="19"/>
      <c r="JV146" s="19"/>
      <c r="JW146" s="17">
        <f t="shared" si="223"/>
        <v>0</v>
      </c>
      <c r="JX146" s="19"/>
      <c r="JY146" s="19"/>
      <c r="JZ146" s="19"/>
      <c r="KA146" s="19"/>
      <c r="KB146" s="19"/>
      <c r="KC146" s="19"/>
      <c r="KD146" s="19"/>
      <c r="KE146" s="19"/>
      <c r="KF146" s="19"/>
      <c r="KG146" s="19"/>
      <c r="KH146" s="19"/>
      <c r="KI146" s="19"/>
      <c r="KJ146" s="19"/>
      <c r="KK146" s="19"/>
      <c r="KL146" s="19"/>
      <c r="KM146" s="19"/>
      <c r="KN146" s="19"/>
      <c r="KO146" s="9"/>
      <c r="KP146" s="9"/>
      <c r="KQ146" s="19"/>
      <c r="KR146" s="19"/>
      <c r="KS146" s="19"/>
      <c r="KT146" s="23"/>
      <c r="KU146" s="23"/>
      <c r="KV146" s="14"/>
    </row>
    <row r="147" spans="1:308" s="4" customFormat="1" ht="13.5" thickBot="1" x14ac:dyDescent="0.25">
      <c r="A147" s="68"/>
      <c r="B147" s="12" t="s">
        <v>260</v>
      </c>
      <c r="C147" s="4" t="s">
        <v>261</v>
      </c>
      <c r="E147" s="6"/>
      <c r="F147" s="18">
        <f>ROUND(F35+F99+F143,2)</f>
        <v>1051299.1299999999</v>
      </c>
      <c r="G147" s="17"/>
      <c r="H147" s="18">
        <f>ROUND(H35+H99+H143,2)</f>
        <v>0</v>
      </c>
      <c r="I147" s="17"/>
      <c r="J147" s="18">
        <f>ROUND(J35+J99+J143,2)</f>
        <v>0</v>
      </c>
      <c r="K147" s="17"/>
      <c r="L147" s="18">
        <f>ROUND(L35+L99+L143,2)</f>
        <v>0</v>
      </c>
      <c r="M147" s="17"/>
      <c r="N147" s="18">
        <f>ROUND(N35+N99+N143,2)</f>
        <v>0</v>
      </c>
      <c r="O147" s="17"/>
      <c r="P147" s="18">
        <f>ROUND(P35+P99+P143,2)</f>
        <v>0</v>
      </c>
      <c r="Q147" s="17"/>
      <c r="R147" s="18">
        <f>ROUND(R35+R99+R143,2)</f>
        <v>0</v>
      </c>
      <c r="S147" s="17"/>
      <c r="T147" s="18">
        <f>ROUND(T35+T99+T143,2)</f>
        <v>0</v>
      </c>
      <c r="U147" s="17"/>
      <c r="V147" s="18">
        <f>ROUND(V35+V99+V143,2)</f>
        <v>0</v>
      </c>
      <c r="W147" s="17"/>
      <c r="X147" s="18">
        <f>ROUND(X35+X99+X143,2)</f>
        <v>-2904.7</v>
      </c>
      <c r="Y147" s="18">
        <f>ROUND(Y35+Y99+Y143,2)</f>
        <v>1048394.43</v>
      </c>
      <c r="Z147" s="18">
        <f>ROUND(Z35+Z99+Z143,2)</f>
        <v>162612.20000000001</v>
      </c>
      <c r="AA147" s="17"/>
      <c r="AB147" s="18">
        <f>ROUND(AB35+AB99+AB143,2)</f>
        <v>0</v>
      </c>
      <c r="AC147" s="17"/>
      <c r="AD147" s="18">
        <f>ROUND(AD35+AD99+AD143,2)</f>
        <v>0</v>
      </c>
      <c r="AE147" s="17"/>
      <c r="AF147" s="18">
        <f>ROUND(AF35+AF99+AF143,2)</f>
        <v>0</v>
      </c>
      <c r="AG147" s="17"/>
      <c r="AH147" s="18">
        <f>ROUND(AH35+AH99+AH143,2)</f>
        <v>0</v>
      </c>
      <c r="AI147" s="17"/>
      <c r="AJ147" s="18">
        <f>ROUND(AJ35+AJ99+AJ143,2)</f>
        <v>0</v>
      </c>
      <c r="AK147" s="17"/>
      <c r="AL147" s="18">
        <f>ROUND(AL35+AL99+AL143,2)</f>
        <v>0</v>
      </c>
      <c r="AM147" s="17"/>
      <c r="AN147" s="18">
        <f>ROUND(AN35+AN99+AN143,2)</f>
        <v>0</v>
      </c>
      <c r="AO147" s="17"/>
      <c r="AP147" s="18">
        <f>ROUND(AP35+AP99+AP143,2)</f>
        <v>0</v>
      </c>
      <c r="AQ147" s="17"/>
      <c r="AR147" s="18">
        <f>ROUND(AR35+AR99+AR143,2)</f>
        <v>0</v>
      </c>
      <c r="AS147" s="17"/>
      <c r="AT147" s="18">
        <f>ROUND(AT35+AT99+AT143,2)</f>
        <v>-6038.59</v>
      </c>
      <c r="AU147" s="17"/>
      <c r="AV147" s="18">
        <f>ROUND(AV35+AV99+AV143,2)</f>
        <v>156573.60999999999</v>
      </c>
      <c r="AW147" s="18">
        <f>ROUND(AW35+AW99+AW143,2)</f>
        <v>-21240.21</v>
      </c>
      <c r="AX147" s="17"/>
      <c r="AY147" s="18">
        <f>ROUND(AY35+AY99+AY143,2)</f>
        <v>0</v>
      </c>
      <c r="AZ147" s="17"/>
      <c r="BA147" s="18">
        <f>ROUND(BA35+BA99+BA143,2)</f>
        <v>0</v>
      </c>
      <c r="BB147" s="17"/>
      <c r="BC147" s="18">
        <f>ROUND(BC35+BC99+BC143,2)</f>
        <v>0</v>
      </c>
      <c r="BD147" s="17"/>
      <c r="BE147" s="18">
        <f>ROUND(BE35+BE99+BE143,2)</f>
        <v>0</v>
      </c>
      <c r="BF147" s="17"/>
      <c r="BG147" s="18">
        <f>ROUND(BG35+BG99+BG143,2)</f>
        <v>0</v>
      </c>
      <c r="BH147" s="17"/>
      <c r="BI147" s="18">
        <f>ROUND(BI35+BI99+BI143,2)</f>
        <v>0</v>
      </c>
      <c r="BJ147" s="17"/>
      <c r="BK147" s="18">
        <f>ROUND(BK35+BK99+BK143,2)</f>
        <v>0</v>
      </c>
      <c r="BL147" s="17"/>
      <c r="BM147" s="18">
        <f>ROUND(BM35+BM99+BM143,2)</f>
        <v>0</v>
      </c>
      <c r="BN147" s="17"/>
      <c r="BO147" s="18">
        <f>ROUND(BO35+BO99+BO143,2)</f>
        <v>-72396.539999999994</v>
      </c>
      <c r="BP147" s="17"/>
      <c r="BQ147" s="18">
        <f>ROUND(BQ35+BQ99+BQ143,2)</f>
        <v>-93636.75</v>
      </c>
      <c r="BR147" s="18">
        <f>ROUND(BR35+BR99+BR143,2)</f>
        <v>-858091.07</v>
      </c>
      <c r="BS147" s="17"/>
      <c r="BT147" s="18">
        <f>ROUND(BT35+BT99+BT143,2)</f>
        <v>0</v>
      </c>
      <c r="BU147" s="17"/>
      <c r="BV147" s="18">
        <f>ROUND(BV35+BV99+BV143,2)</f>
        <v>0</v>
      </c>
      <c r="BW147" s="17"/>
      <c r="BX147" s="18">
        <f>ROUND(BX35+BX99+BX143,2)</f>
        <v>0</v>
      </c>
      <c r="BY147" s="17"/>
      <c r="BZ147" s="18">
        <f>ROUND(BZ35+BZ99+BZ143,2)</f>
        <v>0</v>
      </c>
      <c r="CA147" s="17"/>
      <c r="CB147" s="18">
        <f>ROUND(CB35+CB99+CB143,2)</f>
        <v>0</v>
      </c>
      <c r="CC147" s="17"/>
      <c r="CD147" s="18">
        <f>ROUND(CD35+CD99+CD143,2)</f>
        <v>0</v>
      </c>
      <c r="CE147" s="17"/>
      <c r="CF147" s="18">
        <f>ROUND(CF35+CF99+CF143,2)</f>
        <v>0</v>
      </c>
      <c r="CG147" s="17"/>
      <c r="CH147" s="18">
        <f>ROUND(CH35+CH99+CH143,2)</f>
        <v>0</v>
      </c>
      <c r="CI147" s="17"/>
      <c r="CJ147" s="18">
        <f>ROUND(CJ35+CJ99+CJ143,2)</f>
        <v>-207023.08</v>
      </c>
      <c r="CK147" s="17"/>
      <c r="CL147" s="18">
        <f>ROUND(CL35+CL99+CL143,2)</f>
        <v>-1065114.1499999999</v>
      </c>
      <c r="CM147" s="18">
        <f>ROUND(CM35+CM99+CM143,2)</f>
        <v>-60004.74</v>
      </c>
      <c r="CN147" s="17"/>
      <c r="CO147" s="18">
        <f>ROUND(CO35+CO99+CO143,2)</f>
        <v>0</v>
      </c>
      <c r="CP147" s="17"/>
      <c r="CQ147" s="18">
        <f>ROUND(CQ35+CQ99+CQ143,2)</f>
        <v>0</v>
      </c>
      <c r="CR147" s="17"/>
      <c r="CS147" s="18">
        <f>ROUND(CS35+CS99+CS143,2)</f>
        <v>0</v>
      </c>
      <c r="CT147" s="17"/>
      <c r="CU147" s="18">
        <f>ROUND(CU35+CU99+CU143,2)</f>
        <v>0</v>
      </c>
      <c r="CV147" s="17"/>
      <c r="CW147" s="18">
        <f>ROUND(CW35+CW99+CW143,2)</f>
        <v>0</v>
      </c>
      <c r="CX147" s="17"/>
      <c r="CY147" s="18">
        <f>ROUND(CY35+CY99+CY143,2)</f>
        <v>0</v>
      </c>
      <c r="CZ147" s="17"/>
      <c r="DA147" s="18">
        <f>ROUND(DA35+DA99+DA143,2)</f>
        <v>0</v>
      </c>
      <c r="DB147" s="17"/>
      <c r="DC147" s="18">
        <f>ROUND(DC35+DC99+DC143,2)</f>
        <v>0</v>
      </c>
      <c r="DD147" s="17"/>
      <c r="DE147" s="18">
        <f>ROUND(DE35+DE99+DE143,2)</f>
        <v>0</v>
      </c>
      <c r="DF147" s="17"/>
      <c r="DG147" s="18">
        <f>ROUND(DG35+DG99+DG143,2)</f>
        <v>-60004.74</v>
      </c>
      <c r="DH147" s="18">
        <f>ROUND(DH35+DH99+DH143,2)</f>
        <v>74128.7</v>
      </c>
      <c r="DI147" s="17"/>
      <c r="DJ147" s="18">
        <f>ROUND(DJ35+DJ99+DJ143,2)</f>
        <v>0</v>
      </c>
      <c r="DK147" s="17"/>
      <c r="DL147" s="18">
        <f>ROUND(DL35+DL99+DL143,2)</f>
        <v>0</v>
      </c>
      <c r="DM147" s="17"/>
      <c r="DN147" s="18">
        <f>ROUND(DN35+DN99+DN143,2)</f>
        <v>0</v>
      </c>
      <c r="DO147" s="17"/>
      <c r="DP147" s="18">
        <f>ROUND(DP35+DP99+DP143,2)</f>
        <v>0</v>
      </c>
      <c r="DQ147" s="17"/>
      <c r="DR147" s="18">
        <f>ROUND(DR35+DR99+DR143,2)</f>
        <v>0</v>
      </c>
      <c r="DS147" s="17"/>
      <c r="DT147" s="18">
        <f>ROUND(DT35+DT99+DT143,2)</f>
        <v>0</v>
      </c>
      <c r="DU147" s="17"/>
      <c r="DV147" s="18">
        <f>ROUND(DV35+DV99+DV143,2)</f>
        <v>0</v>
      </c>
      <c r="DW147" s="17"/>
      <c r="DX147" s="18">
        <f>ROUND(DX35+DX99+DX143,2)</f>
        <v>0</v>
      </c>
      <c r="DY147" s="17"/>
      <c r="DZ147" s="18">
        <f>ROUND(DZ35+DZ99+DZ143,2)</f>
        <v>0</v>
      </c>
      <c r="EA147" s="17"/>
      <c r="EB147" s="18">
        <f>ROUND(EB35+EB99+EB143,2)</f>
        <v>0</v>
      </c>
      <c r="EC147" s="18"/>
      <c r="ED147" s="18"/>
      <c r="EE147" s="18">
        <f>ROUND(EE35+EE99+EE143,2)</f>
        <v>72998.17</v>
      </c>
      <c r="EF147" s="17"/>
      <c r="EG147" s="18">
        <f>ROUND(EG35+EG99+EG143,2)</f>
        <v>0</v>
      </c>
      <c r="EH147" s="17"/>
      <c r="EI147" s="18">
        <f>ROUND(EI35+EI99+EI143,2)</f>
        <v>0</v>
      </c>
      <c r="EJ147" s="17"/>
      <c r="EK147" s="18">
        <f>ROUND(EK35+EK99+EK143,2)</f>
        <v>0</v>
      </c>
      <c r="EL147" s="17"/>
      <c r="EM147" s="18">
        <f>ROUND(EM35+EM99+EM143,2)</f>
        <v>0</v>
      </c>
      <c r="EN147" s="17"/>
      <c r="EO147" s="18">
        <f>ROUND(EO35+EO99+EO143,2)</f>
        <v>0</v>
      </c>
      <c r="EP147" s="17"/>
      <c r="EQ147" s="18"/>
      <c r="ER147" s="17"/>
      <c r="ES147" s="18"/>
      <c r="ET147" s="17"/>
      <c r="EU147" s="18"/>
      <c r="EV147" s="17"/>
      <c r="EW147" s="18"/>
      <c r="EX147" s="17"/>
      <c r="EY147" s="18"/>
      <c r="EZ147" s="18">
        <f>ROUND(EZ35+EZ99+EZ143,2)</f>
        <v>72998.17</v>
      </c>
      <c r="FA147" s="18">
        <f>ROUND(FA35+FA99+FA143,2)</f>
        <v>68281.41</v>
      </c>
      <c r="FB147" s="17"/>
      <c r="FC147" s="18">
        <f>ROUND(FC35+FC99+FC143,2)</f>
        <v>0</v>
      </c>
      <c r="FD147" s="17"/>
      <c r="FE147" s="18">
        <f>ROUND(FE35+FE99+FE143,2)</f>
        <v>0</v>
      </c>
      <c r="FF147" s="17"/>
      <c r="FG147" s="18">
        <f>ROUND(FG35+FG99+FG143,2)</f>
        <v>0</v>
      </c>
      <c r="FH147" s="17"/>
      <c r="FI147" s="18">
        <f>ROUND(FI35+FI99+FI143,2)</f>
        <v>0</v>
      </c>
      <c r="FJ147" s="17"/>
      <c r="FK147" s="18">
        <f>ROUND(FK35+FK99+FK143,2)</f>
        <v>0</v>
      </c>
      <c r="FL147" s="17"/>
      <c r="FM147" s="18">
        <f>ROUND(FM35+FM99+FM143,2)</f>
        <v>0</v>
      </c>
      <c r="FN147" s="17"/>
      <c r="FO147" s="18">
        <f>ROUND(FO35+FO99+FO143,2)</f>
        <v>0</v>
      </c>
      <c r="FP147" s="17"/>
      <c r="FQ147" s="18">
        <f>ROUND(FQ35+FQ99+FQ143,2)</f>
        <v>0</v>
      </c>
      <c r="FR147" s="17"/>
      <c r="FS147" s="18">
        <f>ROUND(FS35+FS99+FS143,2)</f>
        <v>0</v>
      </c>
      <c r="FT147" s="17"/>
      <c r="FU147" s="18">
        <f>ROUND(FU35+FU99+FU143,2)</f>
        <v>0</v>
      </c>
      <c r="FV147" s="18">
        <f>ROUND(FV35+FV99+FV143,2)</f>
        <v>68281.41</v>
      </c>
      <c r="FW147" s="18">
        <f>ROUND(FW35+FW99+FW143,2)</f>
        <v>79663.649999999994</v>
      </c>
      <c r="FX147" s="17"/>
      <c r="FY147" s="18">
        <f>ROUND(FY35+FY99+FY143,2)</f>
        <v>0</v>
      </c>
      <c r="FZ147" s="17"/>
      <c r="GA147" s="18">
        <f>ROUND(GA35+GA99+GA143,2)</f>
        <v>0</v>
      </c>
      <c r="GB147" s="17"/>
      <c r="GC147" s="18">
        <f>ROUND(GC35+GC99+GC143,2)</f>
        <v>0</v>
      </c>
      <c r="GD147" s="17"/>
      <c r="GE147" s="18">
        <f>ROUND(GE35+GE99+GE143,2)</f>
        <v>0</v>
      </c>
      <c r="GF147" s="17"/>
      <c r="GG147" s="18">
        <f>ROUND(GG35+GG99+GG143,2)</f>
        <v>0</v>
      </c>
      <c r="GH147" s="17"/>
      <c r="GI147" s="18">
        <f>ROUND(GI35+GI99+GI143,2)</f>
        <v>0</v>
      </c>
      <c r="GJ147" s="17"/>
      <c r="GK147" s="18">
        <f>ROUND(GK35+GK99+GK143,2)</f>
        <v>0</v>
      </c>
      <c r="GL147" s="17"/>
      <c r="GM147" s="18">
        <f>ROUND(GM35+GM99+GM143,2)</f>
        <v>0</v>
      </c>
      <c r="GN147" s="17"/>
      <c r="GO147" s="18">
        <f>ROUND(GO35+GO99+GO143,2)</f>
        <v>0</v>
      </c>
      <c r="GP147" s="17"/>
      <c r="GQ147" s="18">
        <f>ROUND(GQ35+GQ99+GQ143,2)</f>
        <v>288362.90999999997</v>
      </c>
      <c r="GR147" s="17"/>
      <c r="GS147" s="18">
        <f>ROUND(GS35+GS99+GS143,2)</f>
        <v>368026.56</v>
      </c>
      <c r="GT147" s="18">
        <f>ROUND(GT35+GT99+GT143,2)</f>
        <v>92886.57</v>
      </c>
      <c r="GU147" s="17"/>
      <c r="GV147" s="18">
        <f>ROUND(GV35+GV99+GV143,2)</f>
        <v>0</v>
      </c>
      <c r="GW147" s="17"/>
      <c r="GX147" s="18">
        <f>ROUND(GX35+GX99+GX143,2)</f>
        <v>0</v>
      </c>
      <c r="GY147" s="17"/>
      <c r="GZ147" s="18">
        <f>ROUND(GZ35+GZ99+GZ143,2)</f>
        <v>0</v>
      </c>
      <c r="HA147" s="17"/>
      <c r="HB147" s="18">
        <f>ROUND(HB35+HB99+HB143,2)</f>
        <v>0</v>
      </c>
      <c r="HC147" s="17"/>
      <c r="HD147" s="18">
        <f>ROUND(HD35+HD99+HD143,2)</f>
        <v>0</v>
      </c>
      <c r="HE147" s="17"/>
      <c r="HF147" s="18">
        <f>ROUND(HF35+HF99+HF143,2)</f>
        <v>0</v>
      </c>
      <c r="HG147" s="17"/>
      <c r="HH147" s="18">
        <f>ROUND(HH35+HH99+HH143,2)</f>
        <v>0</v>
      </c>
      <c r="HI147" s="17"/>
      <c r="HJ147" s="18">
        <f>ROUND(HJ35+HJ99+HJ143,2)</f>
        <v>0</v>
      </c>
      <c r="HK147" s="17"/>
      <c r="HL147" s="18">
        <f>ROUND(HL35+HL99+HL143,2)</f>
        <v>0</v>
      </c>
      <c r="HM147" s="17"/>
      <c r="HN147" s="18">
        <f>ROUND(HN35+HN99+HN143,2)</f>
        <v>0</v>
      </c>
      <c r="HO147" s="17"/>
      <c r="HP147" s="18">
        <f>ROUND(HP35+HP99+HP143,2)</f>
        <v>92886.57</v>
      </c>
      <c r="HQ147" s="18">
        <f>ROUND(HQ35+HQ99+HQ143,2)</f>
        <v>314956.53999999998</v>
      </c>
      <c r="HR147" s="17"/>
      <c r="HS147" s="18">
        <f>ROUND(HS35+HS99+HS143,2)</f>
        <v>0</v>
      </c>
      <c r="HT147" s="17"/>
      <c r="HU147" s="18">
        <f>ROUND(HU35+HU99+HU143,2)</f>
        <v>0</v>
      </c>
      <c r="HV147" s="17"/>
      <c r="HW147" s="18">
        <f>ROUND(HW35+HW99+HW143,2)</f>
        <v>0</v>
      </c>
      <c r="HX147" s="17"/>
      <c r="HY147" s="18">
        <f>ROUND(HY35+HY99+HY143,2)</f>
        <v>0</v>
      </c>
      <c r="HZ147" s="17"/>
      <c r="IA147" s="18">
        <f>ROUND(IA35+IA99+IA143,2)</f>
        <v>0</v>
      </c>
      <c r="IB147" s="17"/>
      <c r="IC147" s="18">
        <f>ROUND(IC35+IC99+IC143,2)</f>
        <v>0</v>
      </c>
      <c r="ID147" s="17"/>
      <c r="IE147" s="18">
        <f>ROUND(IE35+IE99+IE143,2)</f>
        <v>0</v>
      </c>
      <c r="IF147" s="17"/>
      <c r="IG147" s="18">
        <f>ROUND(IG35+IG99+IG143,2)</f>
        <v>0</v>
      </c>
      <c r="IH147" s="17"/>
      <c r="II147" s="18">
        <f>ROUND(II35+II99+II143,2)</f>
        <v>0</v>
      </c>
      <c r="IJ147" s="17"/>
      <c r="IK147" s="18">
        <f>ROUND(IK35+IK99+IK143,2)</f>
        <v>0</v>
      </c>
      <c r="IL147" s="17"/>
      <c r="IM147" s="18">
        <f>ROUND(IM35+IM99+IM143,2)</f>
        <v>0</v>
      </c>
      <c r="IN147" s="17"/>
      <c r="IO147" s="18">
        <f>ROUND(IO35+IO99+IO143,2)</f>
        <v>314956.53999999998</v>
      </c>
      <c r="IP147" s="18">
        <f>ROUND(IP35+IP99+IP143,2)</f>
        <v>36340.06</v>
      </c>
      <c r="IQ147" s="17"/>
      <c r="IR147" s="18">
        <f>ROUND(IR35+IR99+IR143,2)</f>
        <v>0</v>
      </c>
      <c r="IS147" s="17"/>
      <c r="IT147" s="18">
        <f>ROUND(IT35+IT99+IT143,2)</f>
        <v>0</v>
      </c>
      <c r="IU147" s="17"/>
      <c r="IV147" s="18">
        <f>ROUND(IV35+IV99+IV143,2)</f>
        <v>0</v>
      </c>
      <c r="IW147" s="17"/>
      <c r="IX147" s="18">
        <f>ROUND(IX35+IX99+IX143,2)</f>
        <v>0</v>
      </c>
      <c r="IY147" s="17"/>
      <c r="IZ147" s="18">
        <f>ROUND(IZ35+IZ99+IZ143,2)</f>
        <v>0</v>
      </c>
      <c r="JA147" s="17"/>
      <c r="JB147" s="18">
        <f>ROUND(JB35+JB99+JB143,2)</f>
        <v>0</v>
      </c>
      <c r="JC147" s="17"/>
      <c r="JD147" s="18">
        <f>ROUND(JD35+JD99+JD143,2)</f>
        <v>0</v>
      </c>
      <c r="JE147" s="17"/>
      <c r="JF147" s="18">
        <f>ROUND(JF35+JF99+JF143,2)</f>
        <v>0</v>
      </c>
      <c r="JG147" s="17"/>
      <c r="JH147" s="18">
        <f>ROUND(JH35+JH99+JH143,2)</f>
        <v>0</v>
      </c>
      <c r="JI147" s="17"/>
      <c r="JJ147" s="18">
        <f>ROUND(JJ35+JJ99+JJ143,2)</f>
        <v>0</v>
      </c>
      <c r="JK147" s="17"/>
      <c r="JL147" s="18">
        <f>ROUND(JL35+JL99+JL143,2)</f>
        <v>0</v>
      </c>
      <c r="JM147" s="18"/>
      <c r="JN147" s="18">
        <f>ROUND(JN35+JN99+JN143,2)</f>
        <v>36340.06</v>
      </c>
      <c r="JO147" s="18">
        <f>ROUND(JO35+JO99+JO143,2)</f>
        <v>0</v>
      </c>
      <c r="JP147" s="17"/>
      <c r="JQ147" s="18"/>
      <c r="JR147" s="17"/>
      <c r="JS147" s="18">
        <f>ROUND(JS35+JS99+JS143,2)</f>
        <v>0</v>
      </c>
      <c r="JT147" s="17"/>
      <c r="JU147" s="18">
        <f>ROUND(JU35+JU99+JU143,2)</f>
        <v>0</v>
      </c>
      <c r="JV147" s="17"/>
      <c r="JW147" s="18">
        <f>ROUND(JW35+JW99+JW143,2)</f>
        <v>0</v>
      </c>
      <c r="JX147" s="17"/>
      <c r="JY147" s="18">
        <f>ROUND(JY35+JY99+JY143,2)</f>
        <v>1013830.41</v>
      </c>
      <c r="JZ147" s="17"/>
      <c r="KA147" s="18">
        <f>ROUND(KA35+KA99+KA143,2)</f>
        <v>0</v>
      </c>
      <c r="KB147" s="17"/>
      <c r="KC147" s="18">
        <f>ROUND(KC35+KC99+KC143,2)</f>
        <v>0</v>
      </c>
      <c r="KD147" s="17"/>
      <c r="KE147" s="18">
        <f>ROUND(KE35+KE99+KE143,2)</f>
        <v>0</v>
      </c>
      <c r="KF147" s="17"/>
      <c r="KG147" s="18">
        <f>ROUND(KG35+KG99+KG143,2)</f>
        <v>0</v>
      </c>
      <c r="KH147" s="17"/>
      <c r="KI147" s="18">
        <f>ROUND(KI35+KI99+KI143,2)</f>
        <v>0</v>
      </c>
      <c r="KJ147" s="17"/>
      <c r="KK147" s="18">
        <f>ROUND(KK35+KK99+KK143,2)</f>
        <v>0</v>
      </c>
      <c r="KL147" s="17"/>
      <c r="KM147" s="18">
        <f>ROUND(KM35+KM99+KM143,2)</f>
        <v>0</v>
      </c>
      <c r="KN147" s="17"/>
      <c r="KO147" s="18">
        <f>ROUND(KO35+KO99+KO143,2)</f>
        <v>0</v>
      </c>
      <c r="KP147" s="17"/>
      <c r="KQ147" s="18">
        <f>ROUND(KQ35+KQ99+KQ143,2)</f>
        <v>1013830.41</v>
      </c>
      <c r="KR147" s="17"/>
      <c r="KS147" s="18">
        <v>1777164.29</v>
      </c>
      <c r="KT147" s="36"/>
      <c r="KU147" s="36"/>
      <c r="KV147" s="14"/>
    </row>
    <row r="148" spans="1:308" s="4" customFormat="1" ht="13.5" thickTop="1" x14ac:dyDescent="0.2">
      <c r="A148" s="68"/>
      <c r="B148" s="12"/>
      <c r="F148" s="17"/>
      <c r="G148" s="6"/>
      <c r="H148" s="17"/>
      <c r="I148" s="6"/>
      <c r="J148" s="17"/>
      <c r="X148" s="6"/>
      <c r="Y148" s="6"/>
      <c r="Z148" s="17"/>
      <c r="AA148" s="6"/>
      <c r="AB148" s="17"/>
      <c r="AC148" s="6"/>
      <c r="AD148" s="17"/>
      <c r="AE148" s="17"/>
      <c r="AF148" s="17"/>
      <c r="AV148" s="6"/>
      <c r="AW148" s="17"/>
      <c r="AX148" s="6"/>
      <c r="AY148" s="17"/>
      <c r="AZ148" s="17"/>
      <c r="BA148" s="17"/>
      <c r="BP148" s="6"/>
      <c r="BQ148" s="6"/>
      <c r="BR148" s="17"/>
      <c r="BS148" s="6"/>
      <c r="BT148" s="17"/>
      <c r="BU148" s="17"/>
      <c r="BV148" s="17"/>
      <c r="CJ148" s="17"/>
      <c r="CK148" s="6"/>
      <c r="CL148" s="6"/>
      <c r="CM148" s="17"/>
      <c r="CN148" s="6"/>
      <c r="CO148" s="17"/>
      <c r="CP148" s="17"/>
      <c r="DF148" s="6"/>
      <c r="DG148" s="6"/>
      <c r="DH148" s="17"/>
      <c r="DI148" s="6"/>
      <c r="DJ148" s="17"/>
      <c r="DK148" s="17"/>
      <c r="DY148" s="6"/>
      <c r="DZ148" s="6"/>
      <c r="EA148" s="6"/>
      <c r="EB148" s="6"/>
      <c r="EC148" s="6"/>
      <c r="ED148" s="6"/>
      <c r="EE148" s="17"/>
      <c r="EF148" s="6"/>
      <c r="EG148" s="17"/>
      <c r="EH148" s="17"/>
      <c r="EZ148" s="6"/>
      <c r="FA148" s="17"/>
      <c r="FB148" s="6"/>
      <c r="FC148" s="17"/>
      <c r="FD148" s="6"/>
      <c r="FE148" s="89">
        <f>FE147/2</f>
        <v>0</v>
      </c>
      <c r="FV148" s="6"/>
      <c r="FW148" s="17"/>
      <c r="FX148" s="6"/>
      <c r="FY148" s="17"/>
      <c r="FZ148" s="17"/>
      <c r="GA148" s="17"/>
      <c r="GR148" s="6"/>
      <c r="GS148" s="6"/>
      <c r="GT148" s="17"/>
      <c r="GU148" s="6"/>
      <c r="GV148" s="17"/>
      <c r="GW148" s="6"/>
      <c r="GX148" s="17"/>
      <c r="GY148" s="17"/>
      <c r="HO148" s="6"/>
      <c r="HP148" s="6"/>
      <c r="HQ148" s="17"/>
      <c r="HR148" s="6"/>
      <c r="HS148" s="17"/>
      <c r="HT148" s="6"/>
      <c r="HU148" s="17"/>
      <c r="HV148" s="17"/>
      <c r="HW148" s="17"/>
      <c r="HX148" s="17"/>
      <c r="IO148" s="6"/>
      <c r="IP148" s="17"/>
      <c r="IQ148" s="6"/>
      <c r="IR148" s="17"/>
      <c r="IS148" s="6"/>
      <c r="IT148" s="17"/>
      <c r="IU148" s="17"/>
      <c r="IV148" s="17"/>
      <c r="JN148" s="6"/>
      <c r="JO148" s="6"/>
      <c r="JP148" s="6"/>
      <c r="JQ148" s="6"/>
      <c r="JR148" s="6"/>
      <c r="JS148" s="6"/>
      <c r="JT148" s="6"/>
      <c r="JU148" s="6"/>
      <c r="JV148" s="6"/>
      <c r="JW148" s="6"/>
      <c r="JX148" s="6"/>
      <c r="JY148" s="17"/>
      <c r="JZ148" s="6"/>
      <c r="KA148" s="90"/>
      <c r="KB148" s="6"/>
      <c r="KC148" s="17"/>
      <c r="KD148" s="89"/>
      <c r="KE148" s="89"/>
      <c r="KF148" s="89"/>
      <c r="KG148" s="89"/>
      <c r="KH148" s="89"/>
      <c r="KQ148" s="91"/>
      <c r="KT148" s="36"/>
      <c r="KU148" s="36"/>
    </row>
    <row r="149" spans="1:308" s="4" customFormat="1" x14ac:dyDescent="0.2">
      <c r="A149" s="68"/>
      <c r="B149" s="12"/>
      <c r="F149" s="17"/>
      <c r="G149" s="6"/>
      <c r="H149" s="17"/>
      <c r="I149" s="6"/>
      <c r="J149" s="17"/>
      <c r="X149" s="6"/>
      <c r="Y149" s="6"/>
      <c r="Z149" s="17"/>
      <c r="AA149" s="6"/>
      <c r="AB149" s="17"/>
      <c r="AC149" s="6"/>
      <c r="AD149" s="17"/>
      <c r="AE149" s="17"/>
      <c r="AF149" s="17"/>
      <c r="AV149" s="6"/>
      <c r="AW149" s="17"/>
      <c r="AX149" s="6"/>
      <c r="AY149" s="17"/>
      <c r="AZ149" s="17"/>
      <c r="BA149" s="17"/>
      <c r="BP149" s="6"/>
      <c r="BQ149" s="6"/>
      <c r="BR149" s="17"/>
      <c r="BS149" s="6"/>
      <c r="BT149" s="17"/>
      <c r="BU149" s="17"/>
      <c r="BV149" s="17"/>
      <c r="CJ149" s="17"/>
      <c r="CK149" s="6"/>
      <c r="CL149" s="6"/>
      <c r="CM149" s="17"/>
      <c r="CN149" s="6"/>
      <c r="CO149" s="17"/>
      <c r="CP149" s="17"/>
      <c r="DF149" s="6"/>
      <c r="DG149" s="6"/>
      <c r="DH149" s="17"/>
      <c r="DI149" s="6"/>
      <c r="DJ149" s="17"/>
      <c r="DK149" s="17"/>
      <c r="DY149" s="6"/>
      <c r="DZ149" s="6"/>
      <c r="EA149" s="6"/>
      <c r="EB149" s="6"/>
      <c r="EC149" s="6"/>
      <c r="ED149" s="6"/>
      <c r="EE149" s="17"/>
      <c r="EF149" s="6"/>
      <c r="EG149" s="17"/>
      <c r="EH149" s="17"/>
      <c r="EZ149" s="6"/>
      <c r="FA149" s="17"/>
      <c r="FB149" s="6"/>
      <c r="FC149" s="17"/>
      <c r="FD149" s="6"/>
      <c r="FE149" s="89"/>
      <c r="FV149" s="6"/>
      <c r="FW149" s="17"/>
      <c r="FX149" s="6"/>
      <c r="FY149" s="17"/>
      <c r="FZ149" s="17"/>
      <c r="GA149" s="17"/>
      <c r="GR149" s="6"/>
      <c r="GS149" s="6"/>
      <c r="GT149" s="17"/>
      <c r="GU149" s="6"/>
      <c r="GV149" s="17"/>
      <c r="GW149" s="6"/>
      <c r="GX149" s="17"/>
      <c r="GY149" s="17"/>
      <c r="HO149" s="6"/>
      <c r="HP149" s="6"/>
      <c r="HQ149" s="17"/>
      <c r="HR149" s="6"/>
      <c r="HS149" s="17"/>
      <c r="HT149" s="6"/>
      <c r="HU149" s="17"/>
      <c r="HV149" s="17"/>
      <c r="HW149" s="17"/>
      <c r="HX149" s="17"/>
      <c r="IO149" s="6"/>
      <c r="IP149" s="17"/>
      <c r="IQ149" s="6"/>
      <c r="IR149" s="17"/>
      <c r="IS149" s="6"/>
      <c r="IT149" s="17"/>
      <c r="IU149" s="17"/>
      <c r="IV149" s="17"/>
      <c r="JN149" s="6"/>
      <c r="JO149" s="6"/>
      <c r="JP149" s="6"/>
      <c r="JQ149" s="6"/>
      <c r="JR149" s="6"/>
      <c r="JS149" s="6"/>
      <c r="JT149" s="6"/>
      <c r="JU149" s="6"/>
      <c r="JV149" s="6"/>
      <c r="JW149" s="6"/>
      <c r="JX149" s="6"/>
      <c r="JY149" s="17"/>
      <c r="JZ149" s="6"/>
      <c r="KA149" s="90"/>
      <c r="KB149" s="6"/>
      <c r="KC149" s="17"/>
      <c r="KD149" s="89"/>
      <c r="KE149" s="89"/>
      <c r="KF149" s="89"/>
      <c r="KG149" s="89"/>
      <c r="KH149" s="89"/>
      <c r="KQ149" s="91"/>
      <c r="KT149" s="36"/>
      <c r="KU149" s="36"/>
    </row>
    <row r="150" spans="1:308" s="4" customFormat="1" x14ac:dyDescent="0.2">
      <c r="A150" s="68"/>
      <c r="B150" s="12"/>
      <c r="F150" s="17"/>
      <c r="G150" s="6"/>
      <c r="H150" s="17"/>
      <c r="I150" s="6"/>
      <c r="J150" s="17"/>
      <c r="X150" s="6"/>
      <c r="Y150" s="6"/>
      <c r="Z150" s="17"/>
      <c r="AA150" s="6"/>
      <c r="AB150" s="17"/>
      <c r="AC150" s="6"/>
      <c r="AD150" s="17"/>
      <c r="AE150" s="17"/>
      <c r="AF150" s="17"/>
      <c r="AV150" s="6"/>
      <c r="AW150" s="17"/>
      <c r="AX150" s="6"/>
      <c r="AY150" s="17"/>
      <c r="AZ150" s="17"/>
      <c r="BA150" s="17"/>
      <c r="BP150" s="6"/>
      <c r="BQ150" s="6"/>
      <c r="BR150" s="17"/>
      <c r="BS150" s="6"/>
      <c r="BT150" s="17"/>
      <c r="BU150" s="17"/>
      <c r="BV150" s="17"/>
      <c r="CJ150" s="17"/>
      <c r="CK150" s="6"/>
      <c r="CL150" s="6"/>
      <c r="CM150" s="17"/>
      <c r="CN150" s="6"/>
      <c r="CO150" s="17"/>
      <c r="CP150" s="17"/>
      <c r="DF150" s="6"/>
      <c r="DG150" s="6"/>
      <c r="DH150" s="17"/>
      <c r="DI150" s="6"/>
      <c r="DJ150" s="17"/>
      <c r="DK150" s="17"/>
      <c r="DY150" s="6"/>
      <c r="DZ150" s="6"/>
      <c r="EA150" s="6"/>
      <c r="EB150" s="6"/>
      <c r="EC150" s="6"/>
      <c r="ED150" s="6"/>
      <c r="EE150" s="17"/>
      <c r="EF150" s="6"/>
      <c r="EG150" s="17"/>
      <c r="EH150" s="17"/>
      <c r="EZ150" s="6"/>
      <c r="FA150" s="17"/>
      <c r="FB150" s="6"/>
      <c r="FC150" s="17"/>
      <c r="FD150" s="6"/>
      <c r="FE150" s="89"/>
      <c r="FV150" s="6"/>
      <c r="FW150" s="17"/>
      <c r="FX150" s="6"/>
      <c r="FY150" s="17"/>
      <c r="FZ150" s="17"/>
      <c r="GA150" s="17"/>
      <c r="GR150" s="6"/>
      <c r="GS150" s="6"/>
      <c r="GT150" s="17"/>
      <c r="GU150" s="6"/>
      <c r="GV150" s="17"/>
      <c r="GW150" s="6"/>
      <c r="GX150" s="17"/>
      <c r="GY150" s="17"/>
      <c r="HO150" s="6"/>
      <c r="HP150" s="6"/>
      <c r="HQ150" s="17"/>
      <c r="HR150" s="6"/>
      <c r="HS150" s="17"/>
      <c r="HT150" s="6"/>
      <c r="HU150" s="17"/>
      <c r="HV150" s="17"/>
      <c r="HW150" s="17"/>
      <c r="HX150" s="17"/>
      <c r="IO150" s="6"/>
      <c r="IP150" s="17"/>
      <c r="IQ150" s="6"/>
      <c r="IR150" s="17"/>
      <c r="IS150" s="6"/>
      <c r="IT150" s="17"/>
      <c r="IU150" s="17"/>
      <c r="IV150" s="17"/>
      <c r="JN150" s="6"/>
      <c r="JO150" s="6"/>
      <c r="JP150" s="6"/>
      <c r="JQ150" s="6"/>
      <c r="JR150" s="6"/>
      <c r="JS150" s="6"/>
      <c r="JT150" s="6"/>
      <c r="JU150" s="6"/>
      <c r="JV150" s="6"/>
      <c r="JW150" s="6"/>
      <c r="JX150" s="6"/>
      <c r="JY150" s="17"/>
      <c r="JZ150" s="6"/>
      <c r="KA150" s="90"/>
      <c r="KB150" s="6"/>
      <c r="KC150" s="17"/>
      <c r="KD150" s="89"/>
      <c r="KE150" s="89"/>
      <c r="KF150" s="89"/>
      <c r="KG150" s="89"/>
      <c r="KH150" s="89"/>
      <c r="KQ150" s="91"/>
      <c r="KT150" s="36"/>
      <c r="KU150" s="36"/>
    </row>
    <row r="151" spans="1:308" s="4" customFormat="1" x14ac:dyDescent="0.2">
      <c r="A151" s="68"/>
      <c r="B151" s="12"/>
      <c r="F151" s="17"/>
      <c r="G151" s="6"/>
      <c r="H151" s="17"/>
      <c r="I151" s="6"/>
      <c r="J151" s="17"/>
      <c r="X151" s="6"/>
      <c r="Y151" s="6"/>
      <c r="Z151" s="17"/>
      <c r="AA151" s="6"/>
      <c r="AB151" s="17"/>
      <c r="AC151" s="6"/>
      <c r="AD151" s="17"/>
      <c r="AE151" s="17"/>
      <c r="AF151" s="17"/>
      <c r="AV151" s="6"/>
      <c r="AW151" s="17"/>
      <c r="AX151" s="6"/>
      <c r="AY151" s="17"/>
      <c r="AZ151" s="17"/>
      <c r="BA151" s="17"/>
      <c r="BP151" s="6"/>
      <c r="BQ151" s="6"/>
      <c r="BR151" s="17"/>
      <c r="BS151" s="6"/>
      <c r="BT151" s="17"/>
      <c r="BU151" s="17"/>
      <c r="BV151" s="17"/>
      <c r="CJ151" s="17"/>
      <c r="CK151" s="6"/>
      <c r="CL151" s="6"/>
      <c r="CM151" s="17"/>
      <c r="CN151" s="6"/>
      <c r="CO151" s="17"/>
      <c r="CP151" s="17"/>
      <c r="DF151" s="6"/>
      <c r="DG151" s="6"/>
      <c r="DH151" s="17"/>
      <c r="DI151" s="6"/>
      <c r="DJ151" s="17"/>
      <c r="DK151" s="17"/>
      <c r="DY151" s="6"/>
      <c r="DZ151" s="6"/>
      <c r="EA151" s="6"/>
      <c r="EB151" s="6"/>
      <c r="EC151" s="6"/>
      <c r="ED151" s="6"/>
      <c r="EE151" s="17"/>
      <c r="EF151" s="6"/>
      <c r="EG151" s="17"/>
      <c r="EH151" s="17"/>
      <c r="EZ151" s="6"/>
      <c r="FA151" s="17"/>
      <c r="FB151" s="6"/>
      <c r="FC151" s="17"/>
      <c r="FD151" s="6"/>
      <c r="FE151" s="89"/>
      <c r="FV151" s="6"/>
      <c r="FW151" s="17"/>
      <c r="FX151" s="6"/>
      <c r="FY151" s="17"/>
      <c r="FZ151" s="17"/>
      <c r="GA151" s="17"/>
      <c r="GR151" s="6"/>
      <c r="GS151" s="6"/>
      <c r="GT151" s="17"/>
      <c r="GU151" s="6"/>
      <c r="GV151" s="17"/>
      <c r="GW151" s="6"/>
      <c r="GX151" s="17"/>
      <c r="GY151" s="17"/>
      <c r="HO151" s="6"/>
      <c r="HP151" s="6"/>
      <c r="HQ151" s="17"/>
      <c r="HR151" s="6"/>
      <c r="HS151" s="17"/>
      <c r="HT151" s="6"/>
      <c r="HU151" s="17"/>
      <c r="HV151" s="17"/>
      <c r="HW151" s="17"/>
      <c r="HX151" s="17"/>
      <c r="IO151" s="6"/>
      <c r="IP151" s="17"/>
      <c r="IQ151" s="6"/>
      <c r="IR151" s="17"/>
      <c r="IS151" s="6"/>
      <c r="IT151" s="17"/>
      <c r="IU151" s="17"/>
      <c r="IV151" s="17"/>
      <c r="JN151" s="6"/>
      <c r="JO151" s="6"/>
      <c r="JP151" s="6"/>
      <c r="JQ151" s="6"/>
      <c r="JR151" s="6"/>
      <c r="JS151" s="6"/>
      <c r="JT151" s="6"/>
      <c r="JU151" s="6"/>
      <c r="JV151" s="6"/>
      <c r="JW151" s="6"/>
      <c r="JX151" s="6"/>
      <c r="JY151" s="17"/>
      <c r="JZ151" s="6"/>
      <c r="KA151" s="90"/>
      <c r="KB151" s="6"/>
      <c r="KC151" s="17"/>
      <c r="KD151" s="89"/>
      <c r="KE151" s="89"/>
      <c r="KF151" s="89"/>
      <c r="KG151" s="89"/>
      <c r="KH151" s="89"/>
      <c r="KQ151" s="91"/>
      <c r="KT151" s="36"/>
      <c r="KU151" s="36"/>
    </row>
    <row r="152" spans="1:308" s="4" customFormat="1" x14ac:dyDescent="0.2">
      <c r="A152" s="68"/>
      <c r="B152" s="12"/>
      <c r="F152" s="17"/>
      <c r="G152" s="6"/>
      <c r="H152" s="17"/>
      <c r="I152" s="6"/>
      <c r="J152" s="17"/>
      <c r="X152" s="6"/>
      <c r="Y152" s="6"/>
      <c r="Z152" s="17"/>
      <c r="AA152" s="6"/>
      <c r="AB152" s="17"/>
      <c r="AC152" s="6"/>
      <c r="AD152" s="17"/>
      <c r="AE152" s="17"/>
      <c r="AF152" s="17"/>
      <c r="AV152" s="6"/>
      <c r="AW152" s="17"/>
      <c r="AX152" s="6"/>
      <c r="AY152" s="17"/>
      <c r="AZ152" s="17"/>
      <c r="BA152" s="17"/>
      <c r="BP152" s="6"/>
      <c r="BQ152" s="6"/>
      <c r="BR152" s="17"/>
      <c r="BS152" s="6"/>
      <c r="BT152" s="17"/>
      <c r="BU152" s="17"/>
      <c r="BV152" s="17"/>
      <c r="CJ152" s="17"/>
      <c r="CK152" s="6"/>
      <c r="CL152" s="6"/>
      <c r="CM152" s="17"/>
      <c r="CN152" s="6"/>
      <c r="CO152" s="17"/>
      <c r="CP152" s="17"/>
      <c r="DF152" s="6"/>
      <c r="DG152" s="6"/>
      <c r="DH152" s="17"/>
      <c r="DI152" s="6"/>
      <c r="DJ152" s="17"/>
      <c r="DK152" s="17"/>
      <c r="DY152" s="6"/>
      <c r="DZ152" s="6"/>
      <c r="EA152" s="6"/>
      <c r="EB152" s="6"/>
      <c r="EC152" s="6"/>
      <c r="ED152" s="6"/>
      <c r="EE152" s="17"/>
      <c r="EF152" s="6"/>
      <c r="EG152" s="17"/>
      <c r="EH152" s="17"/>
      <c r="EZ152" s="6"/>
      <c r="FA152" s="17"/>
      <c r="FB152" s="6"/>
      <c r="FC152" s="17"/>
      <c r="FD152" s="6"/>
      <c r="FE152" s="89"/>
      <c r="FV152" s="6"/>
      <c r="FW152" s="17"/>
      <c r="FX152" s="6"/>
      <c r="FY152" s="17"/>
      <c r="FZ152" s="17"/>
      <c r="GA152" s="17"/>
      <c r="GR152" s="6"/>
      <c r="GS152" s="6"/>
      <c r="GT152" s="17"/>
      <c r="GU152" s="6"/>
      <c r="GV152" s="17"/>
      <c r="GW152" s="6"/>
      <c r="GX152" s="17"/>
      <c r="GY152" s="17"/>
      <c r="HO152" s="6"/>
      <c r="HP152" s="6"/>
      <c r="HQ152" s="17"/>
      <c r="HR152" s="6"/>
      <c r="HS152" s="17"/>
      <c r="HT152" s="6"/>
      <c r="HU152" s="17"/>
      <c r="HV152" s="17"/>
      <c r="HW152" s="17"/>
      <c r="HX152" s="17"/>
      <c r="IO152" s="6"/>
      <c r="IP152" s="17"/>
      <c r="IQ152" s="6"/>
      <c r="IR152" s="17"/>
      <c r="IS152" s="6"/>
      <c r="IT152" s="17"/>
      <c r="IU152" s="17"/>
      <c r="IV152" s="17"/>
      <c r="JN152" s="6"/>
      <c r="JO152" s="6"/>
      <c r="JP152" s="6"/>
      <c r="JQ152" s="6"/>
      <c r="JR152" s="6"/>
      <c r="JS152" s="6"/>
      <c r="JT152" s="6"/>
      <c r="JU152" s="6"/>
      <c r="JV152" s="6"/>
      <c r="JW152" s="6"/>
      <c r="JX152" s="6"/>
      <c r="JY152" s="17"/>
      <c r="JZ152" s="6"/>
      <c r="KA152" s="90"/>
      <c r="KB152" s="6"/>
      <c r="KC152" s="17"/>
      <c r="KD152" s="89"/>
      <c r="KE152" s="89"/>
      <c r="KF152" s="89"/>
      <c r="KG152" s="89"/>
      <c r="KH152" s="89"/>
      <c r="KQ152" s="91"/>
      <c r="KT152" s="36"/>
      <c r="KU152" s="36"/>
    </row>
    <row r="153" spans="1:308" s="4" customFormat="1" x14ac:dyDescent="0.2">
      <c r="A153" s="68"/>
      <c r="B153" s="12"/>
      <c r="F153" s="17"/>
      <c r="G153" s="6"/>
      <c r="H153" s="17"/>
      <c r="I153" s="6"/>
      <c r="J153" s="17"/>
      <c r="X153" s="6"/>
      <c r="Y153" s="6"/>
      <c r="Z153" s="17"/>
      <c r="AA153" s="6"/>
      <c r="AB153" s="17"/>
      <c r="AC153" s="6"/>
      <c r="AD153" s="17"/>
      <c r="AE153" s="17"/>
      <c r="AF153" s="17"/>
      <c r="AV153" s="6"/>
      <c r="AW153" s="17"/>
      <c r="AX153" s="6"/>
      <c r="AY153" s="17"/>
      <c r="AZ153" s="17"/>
      <c r="BA153" s="17"/>
      <c r="BP153" s="6"/>
      <c r="BQ153" s="6"/>
      <c r="BR153" s="17"/>
      <c r="BS153" s="6"/>
      <c r="BT153" s="17"/>
      <c r="BU153" s="17"/>
      <c r="BV153" s="17"/>
      <c r="CJ153" s="17"/>
      <c r="CK153" s="6"/>
      <c r="CL153" s="6"/>
      <c r="CM153" s="17"/>
      <c r="CN153" s="6"/>
      <c r="CO153" s="17"/>
      <c r="CP153" s="17"/>
      <c r="DF153" s="6"/>
      <c r="DG153" s="6"/>
      <c r="DH153" s="17"/>
      <c r="DI153" s="6"/>
      <c r="DJ153" s="17"/>
      <c r="DK153" s="17"/>
      <c r="DY153" s="6"/>
      <c r="DZ153" s="6"/>
      <c r="EA153" s="6"/>
      <c r="EB153" s="6"/>
      <c r="EC153" s="6"/>
      <c r="ED153" s="6"/>
      <c r="EE153" s="17"/>
      <c r="EF153" s="6"/>
      <c r="EG153" s="17"/>
      <c r="EH153" s="17"/>
      <c r="EZ153" s="6"/>
      <c r="FA153" s="17"/>
      <c r="FB153" s="6"/>
      <c r="FC153" s="17"/>
      <c r="FD153" s="6"/>
      <c r="FE153" s="89"/>
      <c r="FV153" s="6"/>
      <c r="FW153" s="17"/>
      <c r="FX153" s="6"/>
      <c r="FY153" s="17"/>
      <c r="FZ153" s="17"/>
      <c r="GA153" s="17"/>
      <c r="GR153" s="6"/>
      <c r="GS153" s="6"/>
      <c r="GT153" s="17"/>
      <c r="GU153" s="6"/>
      <c r="GV153" s="17"/>
      <c r="GW153" s="6"/>
      <c r="GX153" s="17"/>
      <c r="GY153" s="17"/>
      <c r="HO153" s="6"/>
      <c r="HP153" s="6"/>
      <c r="HQ153" s="17"/>
      <c r="HR153" s="6"/>
      <c r="HS153" s="17"/>
      <c r="HT153" s="6"/>
      <c r="HU153" s="17"/>
      <c r="HV153" s="17"/>
      <c r="HW153" s="17"/>
      <c r="HX153" s="17"/>
      <c r="IO153" s="6"/>
      <c r="IP153" s="17"/>
      <c r="IQ153" s="6"/>
      <c r="IR153" s="17"/>
      <c r="IS153" s="6"/>
      <c r="IT153" s="17"/>
      <c r="IU153" s="17"/>
      <c r="IV153" s="17"/>
      <c r="JN153" s="6"/>
      <c r="JO153" s="6"/>
      <c r="JP153" s="6"/>
      <c r="JQ153" s="6"/>
      <c r="JR153" s="6"/>
      <c r="JS153" s="6"/>
      <c r="JT153" s="6"/>
      <c r="JU153" s="6"/>
      <c r="JV153" s="6"/>
      <c r="JW153" s="6"/>
      <c r="JX153" s="6"/>
      <c r="JY153" s="17"/>
      <c r="JZ153" s="6"/>
      <c r="KA153" s="90"/>
      <c r="KB153" s="6"/>
      <c r="KC153" s="17"/>
      <c r="KD153" s="89"/>
      <c r="KE153" s="89"/>
      <c r="KF153" s="89"/>
      <c r="KG153" s="89"/>
      <c r="KH153" s="89"/>
      <c r="KQ153" s="91"/>
      <c r="KT153" s="36"/>
      <c r="KU153" s="36"/>
    </row>
    <row r="154" spans="1:308" s="4" customFormat="1" x14ac:dyDescent="0.2">
      <c r="A154" s="68"/>
      <c r="B154" s="12"/>
      <c r="F154" s="17"/>
      <c r="G154" s="6"/>
      <c r="H154" s="17"/>
      <c r="I154" s="6"/>
      <c r="J154" s="17"/>
      <c r="X154" s="6"/>
      <c r="Y154" s="6"/>
      <c r="Z154" s="17"/>
      <c r="AA154" s="6"/>
      <c r="AB154" s="17"/>
      <c r="AC154" s="6"/>
      <c r="AD154" s="17"/>
      <c r="AE154" s="17"/>
      <c r="AF154" s="17"/>
      <c r="AV154" s="6"/>
      <c r="AW154" s="17"/>
      <c r="AX154" s="6"/>
      <c r="AY154" s="17"/>
      <c r="AZ154" s="17"/>
      <c r="BA154" s="17"/>
      <c r="BP154" s="6"/>
      <c r="BQ154" s="6"/>
      <c r="BR154" s="17"/>
      <c r="BS154" s="6"/>
      <c r="BT154" s="17"/>
      <c r="BU154" s="17"/>
      <c r="BV154" s="17"/>
      <c r="CJ154" s="17"/>
      <c r="CK154" s="6"/>
      <c r="CL154" s="6"/>
      <c r="CM154" s="17"/>
      <c r="CN154" s="6"/>
      <c r="CO154" s="17"/>
      <c r="CP154" s="17"/>
      <c r="DF154" s="6"/>
      <c r="DG154" s="6"/>
      <c r="DH154" s="17"/>
      <c r="DI154" s="6"/>
      <c r="DJ154" s="17"/>
      <c r="DK154" s="17"/>
      <c r="DY154" s="6"/>
      <c r="DZ154" s="6"/>
      <c r="EA154" s="6"/>
      <c r="EB154" s="6"/>
      <c r="EC154" s="6"/>
      <c r="ED154" s="6"/>
      <c r="EE154" s="17"/>
      <c r="EF154" s="6"/>
      <c r="EG154" s="17"/>
      <c r="EH154" s="17"/>
      <c r="EZ154" s="6"/>
      <c r="FA154" s="17"/>
      <c r="FB154" s="6"/>
      <c r="FC154" s="17"/>
      <c r="FD154" s="6"/>
      <c r="FE154" s="89"/>
      <c r="FV154" s="6"/>
      <c r="FW154" s="17"/>
      <c r="FX154" s="6"/>
      <c r="FY154" s="17"/>
      <c r="FZ154" s="17"/>
      <c r="GA154" s="17"/>
      <c r="GR154" s="6"/>
      <c r="GS154" s="6"/>
      <c r="GT154" s="17"/>
      <c r="GU154" s="6"/>
      <c r="GV154" s="17"/>
      <c r="GW154" s="6"/>
      <c r="GX154" s="17"/>
      <c r="GY154" s="17"/>
      <c r="HO154" s="6"/>
      <c r="HP154" s="6"/>
      <c r="HQ154" s="17"/>
      <c r="HR154" s="6"/>
      <c r="HS154" s="17"/>
      <c r="HT154" s="6"/>
      <c r="HU154" s="17"/>
      <c r="HV154" s="17"/>
      <c r="HW154" s="17"/>
      <c r="HX154" s="17"/>
      <c r="IO154" s="6"/>
      <c r="IP154" s="17"/>
      <c r="IQ154" s="6"/>
      <c r="IR154" s="17"/>
      <c r="IS154" s="6"/>
      <c r="IT154" s="17"/>
      <c r="IU154" s="17"/>
      <c r="IV154" s="17"/>
      <c r="JN154" s="6"/>
      <c r="JO154" s="6"/>
      <c r="JP154" s="6"/>
      <c r="JQ154" s="6"/>
      <c r="JR154" s="6"/>
      <c r="JS154" s="6"/>
      <c r="JT154" s="6"/>
      <c r="JU154" s="6"/>
      <c r="JV154" s="6"/>
      <c r="JW154" s="6"/>
      <c r="JX154" s="6"/>
      <c r="JY154" s="17"/>
      <c r="JZ154" s="6"/>
      <c r="KA154" s="90"/>
      <c r="KB154" s="6"/>
      <c r="KC154" s="17"/>
      <c r="KD154" s="89"/>
      <c r="KE154" s="89"/>
      <c r="KF154" s="89"/>
      <c r="KG154" s="89"/>
      <c r="KH154" s="89"/>
      <c r="KQ154" s="91"/>
      <c r="KT154" s="36"/>
      <c r="KU154" s="36"/>
    </row>
    <row r="155" spans="1:308" s="4" customFormat="1" x14ac:dyDescent="0.2">
      <c r="A155" s="68"/>
      <c r="B155" s="12"/>
      <c r="F155" s="17"/>
      <c r="G155" s="6"/>
      <c r="H155" s="17"/>
      <c r="I155" s="6"/>
      <c r="J155" s="17"/>
      <c r="X155" s="6"/>
      <c r="Y155" s="6"/>
      <c r="Z155" s="17"/>
      <c r="AA155" s="6"/>
      <c r="AB155" s="17"/>
      <c r="AC155" s="6"/>
      <c r="AD155" s="17"/>
      <c r="AE155" s="17"/>
      <c r="AF155" s="17"/>
      <c r="AV155" s="6"/>
      <c r="AW155" s="17"/>
      <c r="AX155" s="6"/>
      <c r="AY155" s="17"/>
      <c r="AZ155" s="17"/>
      <c r="BA155" s="17"/>
      <c r="BP155" s="6"/>
      <c r="BQ155" s="6"/>
      <c r="BR155" s="17"/>
      <c r="BS155" s="6"/>
      <c r="BT155" s="17"/>
      <c r="BU155" s="17"/>
      <c r="BV155" s="17"/>
      <c r="CJ155" s="17"/>
      <c r="CK155" s="6"/>
      <c r="CL155" s="6"/>
      <c r="CM155" s="17"/>
      <c r="CN155" s="6"/>
      <c r="CO155" s="17"/>
      <c r="CP155" s="17"/>
      <c r="DF155" s="6"/>
      <c r="DG155" s="6"/>
      <c r="DH155" s="17"/>
      <c r="DI155" s="6"/>
      <c r="DJ155" s="17"/>
      <c r="DK155" s="17"/>
      <c r="DY155" s="6"/>
      <c r="DZ155" s="6"/>
      <c r="EA155" s="6"/>
      <c r="EB155" s="6"/>
      <c r="EC155" s="6"/>
      <c r="ED155" s="6"/>
      <c r="EE155" s="17"/>
      <c r="EF155" s="6"/>
      <c r="EG155" s="17"/>
      <c r="EH155" s="17"/>
      <c r="EZ155" s="6"/>
      <c r="FA155" s="17"/>
      <c r="FB155" s="6"/>
      <c r="FC155" s="17"/>
      <c r="FD155" s="6"/>
      <c r="FE155" s="89"/>
      <c r="FV155" s="6"/>
      <c r="FW155" s="17"/>
      <c r="FX155" s="6"/>
      <c r="FY155" s="17"/>
      <c r="FZ155" s="17"/>
      <c r="GA155" s="17"/>
      <c r="GR155" s="6"/>
      <c r="GS155" s="6"/>
      <c r="GT155" s="17"/>
      <c r="GU155" s="6"/>
      <c r="GV155" s="17"/>
      <c r="GW155" s="6"/>
      <c r="GX155" s="17"/>
      <c r="GY155" s="17"/>
      <c r="HO155" s="6"/>
      <c r="HP155" s="6"/>
      <c r="HQ155" s="17"/>
      <c r="HR155" s="6"/>
      <c r="HS155" s="17"/>
      <c r="HT155" s="6"/>
      <c r="HU155" s="17"/>
      <c r="HV155" s="17"/>
      <c r="HW155" s="17"/>
      <c r="HX155" s="17"/>
      <c r="IO155" s="6"/>
      <c r="IP155" s="17"/>
      <c r="IQ155" s="6"/>
      <c r="IR155" s="17"/>
      <c r="IS155" s="6"/>
      <c r="IT155" s="17"/>
      <c r="IU155" s="17"/>
      <c r="IV155" s="17"/>
      <c r="JN155" s="6"/>
      <c r="JO155" s="6"/>
      <c r="JP155" s="6"/>
      <c r="JQ155" s="6"/>
      <c r="JR155" s="6"/>
      <c r="JS155" s="6"/>
      <c r="JT155" s="6"/>
      <c r="JU155" s="6"/>
      <c r="JV155" s="6"/>
      <c r="JW155" s="6"/>
      <c r="JX155" s="6"/>
      <c r="JY155" s="17"/>
      <c r="JZ155" s="6"/>
      <c r="KA155" s="90"/>
      <c r="KB155" s="6"/>
      <c r="KC155" s="17"/>
      <c r="KD155" s="89"/>
      <c r="KE155" s="89"/>
      <c r="KF155" s="89"/>
      <c r="KG155" s="89"/>
      <c r="KH155" s="89"/>
      <c r="KQ155" s="91"/>
      <c r="KT155" s="36"/>
      <c r="KU155" s="36"/>
    </row>
    <row r="156" spans="1:308" s="4" customFormat="1" x14ac:dyDescent="0.2">
      <c r="A156" s="68"/>
      <c r="B156" s="12"/>
      <c r="F156" s="17"/>
      <c r="G156" s="6"/>
      <c r="H156" s="17"/>
      <c r="I156" s="6"/>
      <c r="J156" s="17"/>
      <c r="X156" s="6"/>
      <c r="Y156" s="6"/>
      <c r="Z156" s="17"/>
      <c r="AA156" s="6"/>
      <c r="AB156" s="17"/>
      <c r="AC156" s="6"/>
      <c r="AD156" s="17"/>
      <c r="AE156" s="17"/>
      <c r="AF156" s="17"/>
      <c r="AV156" s="6"/>
      <c r="AW156" s="17"/>
      <c r="AX156" s="6"/>
      <c r="AY156" s="17"/>
      <c r="AZ156" s="17"/>
      <c r="BA156" s="17"/>
      <c r="BP156" s="6"/>
      <c r="BQ156" s="6"/>
      <c r="BR156" s="17"/>
      <c r="BS156" s="6"/>
      <c r="BT156" s="17"/>
      <c r="BU156" s="17"/>
      <c r="BV156" s="17"/>
      <c r="CJ156" s="17"/>
      <c r="CK156" s="6"/>
      <c r="CL156" s="6"/>
      <c r="CM156" s="17"/>
      <c r="CN156" s="6"/>
      <c r="CO156" s="17"/>
      <c r="CP156" s="17"/>
      <c r="DF156" s="6"/>
      <c r="DG156" s="6"/>
      <c r="DH156" s="17"/>
      <c r="DI156" s="6"/>
      <c r="DJ156" s="17"/>
      <c r="DK156" s="17"/>
      <c r="DY156" s="6"/>
      <c r="DZ156" s="6"/>
      <c r="EA156" s="6"/>
      <c r="EB156" s="6"/>
      <c r="EC156" s="6"/>
      <c r="ED156" s="6"/>
      <c r="EE156" s="17"/>
      <c r="EF156" s="6"/>
      <c r="EG156" s="17"/>
      <c r="EH156" s="17"/>
      <c r="EZ156" s="6"/>
      <c r="FA156" s="17"/>
      <c r="FB156" s="6"/>
      <c r="FC156" s="17"/>
      <c r="FD156" s="6"/>
      <c r="FE156" s="89"/>
      <c r="FV156" s="6"/>
      <c r="FW156" s="17"/>
      <c r="FX156" s="6"/>
      <c r="FY156" s="17"/>
      <c r="FZ156" s="17"/>
      <c r="GA156" s="17"/>
      <c r="GR156" s="6"/>
      <c r="GS156" s="6"/>
      <c r="GT156" s="17"/>
      <c r="GU156" s="6"/>
      <c r="GV156" s="17"/>
      <c r="GW156" s="6"/>
      <c r="GX156" s="17"/>
      <c r="GY156" s="17"/>
      <c r="HO156" s="6"/>
      <c r="HP156" s="6"/>
      <c r="HQ156" s="17"/>
      <c r="HR156" s="6"/>
      <c r="HS156" s="17"/>
      <c r="HT156" s="6"/>
      <c r="HU156" s="17"/>
      <c r="HV156" s="17"/>
      <c r="HW156" s="17"/>
      <c r="HX156" s="17"/>
      <c r="IO156" s="6"/>
      <c r="IP156" s="17"/>
      <c r="IQ156" s="6"/>
      <c r="IR156" s="17"/>
      <c r="IS156" s="6"/>
      <c r="IT156" s="17"/>
      <c r="IU156" s="17"/>
      <c r="IV156" s="17"/>
      <c r="JN156" s="6"/>
      <c r="JO156" s="6"/>
      <c r="JP156" s="6"/>
      <c r="JQ156" s="6"/>
      <c r="JR156" s="6"/>
      <c r="JS156" s="6"/>
      <c r="JT156" s="6"/>
      <c r="JU156" s="6"/>
      <c r="JV156" s="6"/>
      <c r="JW156" s="6"/>
      <c r="JX156" s="6"/>
      <c r="JY156" s="17"/>
      <c r="JZ156" s="6"/>
      <c r="KA156" s="90"/>
      <c r="KB156" s="6"/>
      <c r="KC156" s="17"/>
      <c r="KD156" s="89"/>
      <c r="KE156" s="89"/>
      <c r="KF156" s="89"/>
      <c r="KG156" s="89"/>
      <c r="KH156" s="89"/>
      <c r="KQ156" s="91"/>
      <c r="KT156" s="36"/>
      <c r="KU156" s="36"/>
    </row>
    <row r="157" spans="1:308" x14ac:dyDescent="0.2">
      <c r="J157" s="32"/>
      <c r="BQ157" s="33"/>
      <c r="JY157" s="5"/>
      <c r="KA157" s="37"/>
      <c r="KE157" s="37"/>
      <c r="KQ157" s="91"/>
      <c r="KS157" s="5"/>
    </row>
    <row r="158" spans="1:308" x14ac:dyDescent="0.2">
      <c r="J158" s="32"/>
      <c r="BQ158" s="33"/>
      <c r="JY158" s="5"/>
      <c r="KA158" s="37"/>
      <c r="KE158" s="37"/>
      <c r="KQ158" s="91"/>
      <c r="KS158" s="5"/>
    </row>
    <row r="159" spans="1:308" x14ac:dyDescent="0.2">
      <c r="J159" s="32"/>
      <c r="BQ159" s="33"/>
      <c r="JY159" s="5"/>
      <c r="KA159" s="37"/>
      <c r="KE159" s="37"/>
      <c r="KQ159" s="91"/>
      <c r="KS159" s="5"/>
    </row>
    <row r="160" spans="1:308" x14ac:dyDescent="0.2">
      <c r="J160" s="32"/>
      <c r="BQ160" s="33"/>
      <c r="JU160" s="1" t="s">
        <v>262</v>
      </c>
      <c r="JY160" s="5"/>
      <c r="KA160" s="37"/>
      <c r="KE160" s="76" t="s">
        <v>263</v>
      </c>
      <c r="KM160" s="1" t="s">
        <v>264</v>
      </c>
      <c r="KQ160" s="91"/>
      <c r="KS160" s="5"/>
    </row>
    <row r="161" spans="10:305" ht="15" x14ac:dyDescent="0.25">
      <c r="J161" s="32"/>
      <c r="BQ161" s="33"/>
      <c r="JU161" s="38" t="s">
        <v>2</v>
      </c>
      <c r="JY161" s="5"/>
      <c r="KA161" s="37"/>
      <c r="KD161" s="38" t="s">
        <v>4</v>
      </c>
      <c r="KE161" s="38" t="s">
        <v>22</v>
      </c>
      <c r="KM161" s="38" t="s">
        <v>6</v>
      </c>
      <c r="KQ161" s="91"/>
      <c r="KS161" s="5"/>
    </row>
    <row r="162" spans="10:305" ht="15" x14ac:dyDescent="0.25">
      <c r="J162" s="32"/>
      <c r="BQ162" s="33"/>
      <c r="JU162" s="38" t="s">
        <v>3</v>
      </c>
      <c r="JY162" s="5"/>
      <c r="KA162" s="37"/>
      <c r="KD162" s="38" t="s">
        <v>3</v>
      </c>
      <c r="KE162" s="38" t="s">
        <v>23</v>
      </c>
      <c r="KM162" s="38" t="s">
        <v>7</v>
      </c>
      <c r="KQ162" s="91"/>
      <c r="KS162" s="5"/>
    </row>
    <row r="163" spans="10:305" ht="15" x14ac:dyDescent="0.25">
      <c r="J163" s="32"/>
      <c r="BQ163" s="33"/>
      <c r="JU163" s="38" t="s">
        <v>24</v>
      </c>
      <c r="JY163" s="5"/>
      <c r="KA163" s="37"/>
      <c r="KD163" s="38" t="s">
        <v>5</v>
      </c>
      <c r="KE163" s="38" t="s">
        <v>25</v>
      </c>
      <c r="KM163" s="38" t="s">
        <v>8</v>
      </c>
      <c r="KQ163" s="91"/>
      <c r="KS163" s="5"/>
    </row>
    <row r="164" spans="10:305" ht="15" x14ac:dyDescent="0.25">
      <c r="J164" s="32"/>
      <c r="BQ164" s="33"/>
      <c r="JU164" s="38"/>
      <c r="JY164" s="5"/>
      <c r="KA164" s="37"/>
      <c r="KE164" s="37"/>
      <c r="KQ164" s="91"/>
      <c r="KS164" s="5"/>
    </row>
    <row r="165" spans="10:305" x14ac:dyDescent="0.2">
      <c r="J165" s="32"/>
      <c r="BQ165" s="33"/>
      <c r="JY165" s="5"/>
      <c r="KA165" s="37"/>
      <c r="KE165" s="37"/>
      <c r="KQ165" s="91"/>
      <c r="KS165" s="5"/>
    </row>
    <row r="166" spans="10:305" x14ac:dyDescent="0.2">
      <c r="J166" s="32"/>
      <c r="BQ166" s="33"/>
      <c r="JY166" s="5"/>
      <c r="KA166" s="37"/>
      <c r="KE166" s="37"/>
      <c r="KQ166" s="91"/>
      <c r="KS166" s="5"/>
    </row>
    <row r="167" spans="10:305" x14ac:dyDescent="0.2">
      <c r="J167" s="32"/>
      <c r="BQ167" s="33"/>
      <c r="JY167" s="5"/>
      <c r="KA167" s="37"/>
      <c r="KE167" s="37"/>
      <c r="KQ167" s="91"/>
      <c r="KS167" s="5"/>
    </row>
    <row r="168" spans="10:305" x14ac:dyDescent="0.2">
      <c r="J168" s="32"/>
      <c r="BQ168" s="33"/>
      <c r="JY168" s="5"/>
      <c r="KA168" s="37"/>
      <c r="KE168" s="37"/>
      <c r="KQ168" s="91"/>
      <c r="KS168" s="5"/>
    </row>
    <row r="169" spans="10:305" x14ac:dyDescent="0.2">
      <c r="J169" s="32"/>
      <c r="BQ169" s="33"/>
      <c r="JY169" s="5"/>
      <c r="KA169" s="37"/>
      <c r="KE169" s="37"/>
      <c r="KQ169" s="91"/>
      <c r="KS169" s="5"/>
    </row>
    <row r="170" spans="10:305" x14ac:dyDescent="0.2">
      <c r="J170" s="32"/>
      <c r="BQ170" s="33"/>
      <c r="JY170" s="5"/>
      <c r="KA170" s="37"/>
      <c r="KE170" s="37"/>
      <c r="KQ170" s="91"/>
      <c r="KS170" s="5"/>
    </row>
    <row r="171" spans="10:305" x14ac:dyDescent="0.2">
      <c r="J171" s="32"/>
      <c r="BQ171" s="33"/>
      <c r="JY171" s="5"/>
      <c r="KA171" s="37"/>
      <c r="KE171" s="37"/>
      <c r="KQ171" s="91"/>
      <c r="KS171" s="5"/>
    </row>
    <row r="172" spans="10:305" x14ac:dyDescent="0.2">
      <c r="J172" s="32"/>
      <c r="BQ172" s="33"/>
      <c r="JY172" s="5"/>
      <c r="KA172" s="37"/>
      <c r="KE172" s="37"/>
      <c r="KQ172" s="91"/>
      <c r="KS172" s="5"/>
    </row>
    <row r="173" spans="10:305" x14ac:dyDescent="0.2">
      <c r="J173" s="32"/>
      <c r="BQ173" s="33"/>
      <c r="JY173" s="5"/>
      <c r="KA173" s="37"/>
      <c r="KE173" s="37"/>
      <c r="KQ173" s="91"/>
      <c r="KS173" s="5"/>
    </row>
    <row r="174" spans="10:305" x14ac:dyDescent="0.2">
      <c r="J174" s="32"/>
      <c r="BQ174" s="33"/>
      <c r="JY174" s="5"/>
      <c r="KA174" s="37"/>
      <c r="KE174" s="37"/>
      <c r="KQ174" s="91"/>
      <c r="KS174" s="5"/>
    </row>
    <row r="175" spans="10:305" x14ac:dyDescent="0.2">
      <c r="J175" s="32"/>
      <c r="BQ175" s="33"/>
      <c r="JY175" s="5"/>
      <c r="KA175" s="37"/>
      <c r="KE175" s="37"/>
      <c r="KQ175" s="91"/>
      <c r="KS175" s="5"/>
    </row>
    <row r="176" spans="10:305" x14ac:dyDescent="0.2">
      <c r="J176" s="32"/>
      <c r="BQ176" s="33"/>
      <c r="JY176" s="5"/>
      <c r="KA176" s="37"/>
      <c r="KE176" s="37"/>
      <c r="KQ176" s="91"/>
      <c r="KS176" s="5"/>
    </row>
    <row r="177" spans="6:305" x14ac:dyDescent="0.2">
      <c r="J177" s="32"/>
      <c r="BQ177" s="33"/>
      <c r="JY177" s="5"/>
      <c r="KA177" s="37"/>
      <c r="KE177" s="37"/>
      <c r="KQ177" s="91"/>
      <c r="KS177" s="5"/>
    </row>
    <row r="178" spans="6:305" x14ac:dyDescent="0.2">
      <c r="J178" s="32"/>
      <c r="BQ178" s="33"/>
      <c r="JY178" s="5"/>
      <c r="KA178" s="37"/>
      <c r="KE178" s="37"/>
      <c r="KQ178" s="91"/>
      <c r="KS178" s="5"/>
    </row>
    <row r="179" spans="6:305" x14ac:dyDescent="0.2">
      <c r="F179" s="37"/>
      <c r="L179" s="37"/>
      <c r="Z179" s="37"/>
      <c r="AH179" s="37"/>
      <c r="BQ179" s="33"/>
      <c r="CM179" s="37">
        <f>CM142+CM15</f>
        <v>0</v>
      </c>
      <c r="CS179" s="37"/>
      <c r="DH179" s="37">
        <f>DH142+DH15</f>
        <v>0</v>
      </c>
      <c r="EE179" s="37">
        <f>EE142+EE15</f>
        <v>0</v>
      </c>
      <c r="FA179" s="37">
        <f>FA142+FA15</f>
        <v>3.7600000000020373</v>
      </c>
      <c r="JY179" s="5">
        <f>JY142+JY15</f>
        <v>0</v>
      </c>
      <c r="KA179" s="37"/>
      <c r="KC179" s="37">
        <f>-KC145-JQ145-JO145</f>
        <v>30783667.310000002</v>
      </c>
      <c r="KE179" s="37">
        <f>KE142+KE15</f>
        <v>0</v>
      </c>
      <c r="KG179" s="37">
        <f>-JS145-KA145-KE145-KG145-KI145-KK145-KM145</f>
        <v>11671690.77</v>
      </c>
      <c r="KI179" s="37">
        <f>KI142+KI15</f>
        <v>0</v>
      </c>
      <c r="KQ179" s="9"/>
    </row>
    <row r="180" spans="6:305" x14ac:dyDescent="0.2">
      <c r="J180" s="5"/>
      <c r="BQ180" s="92"/>
      <c r="JW180" s="37">
        <f>KC145+JO145</f>
        <v>-30783514.310000002</v>
      </c>
      <c r="JY180" s="37"/>
      <c r="KA180" s="37">
        <f>JY145+479021.77</f>
        <v>-280066.86</v>
      </c>
      <c r="KC180" s="37"/>
      <c r="KE180" s="37"/>
      <c r="KG180" s="37">
        <f>KE142+KG142+KI142</f>
        <v>-133603.89000000001</v>
      </c>
      <c r="KI180" s="37">
        <f>KE145+KG145+KI145+KK145+JS145</f>
        <v>-10016128.699999999</v>
      </c>
      <c r="KK180" s="37">
        <f>KA145+KO145+JU145+KM145</f>
        <v>-1968496.52</v>
      </c>
      <c r="KQ180" s="91"/>
    </row>
    <row r="181" spans="6:305" x14ac:dyDescent="0.2">
      <c r="J181" s="37">
        <f>J180-J157</f>
        <v>0</v>
      </c>
      <c r="BQ181" s="37"/>
      <c r="CL181" s="37"/>
      <c r="EZ181" s="10"/>
      <c r="FA181" s="19"/>
      <c r="FB181" s="10">
        <f>ROUND(FB129+FB133+FB139+FB147,2)</f>
        <v>0</v>
      </c>
      <c r="FC181" s="9"/>
      <c r="FD181" s="10">
        <f>ROUND(FD129+FD133+FD139+FD147,2)</f>
        <v>0</v>
      </c>
      <c r="FE181" s="9"/>
      <c r="FF181" s="10">
        <f>ROUND(FF129+FF133+FF139+FF147,2)</f>
        <v>0</v>
      </c>
      <c r="FG181" s="9"/>
      <c r="FH181" s="10">
        <f>ROUND(FH129+FH133+FH139+FH147,2)</f>
        <v>0</v>
      </c>
      <c r="FI181" s="9"/>
      <c r="FJ181" s="10">
        <f>ROUND(FJ129+FJ133+FJ139+FJ147,2)</f>
        <v>0</v>
      </c>
      <c r="FK181" s="9"/>
      <c r="FL181" s="10">
        <f>ROUND(FL129+FL133+FL139+FL147,2)</f>
        <v>0</v>
      </c>
      <c r="FM181" s="9"/>
      <c r="FN181" s="9"/>
      <c r="FO181" s="9"/>
      <c r="FP181" s="10">
        <f>FP129+FP133+FP139+FP147</f>
        <v>0</v>
      </c>
      <c r="FQ181" s="9"/>
      <c r="FR181" s="10">
        <f>FR129+FR133+FR139+FR147</f>
        <v>0</v>
      </c>
      <c r="FS181" s="9"/>
      <c r="FT181" s="10">
        <f>ROUND(FT129+FT133+FT139+FT147,2)</f>
        <v>0</v>
      </c>
      <c r="FU181" s="9"/>
      <c r="FV181" s="9"/>
      <c r="KA181" s="5">
        <f>JU145</f>
        <v>-274380.84000000003</v>
      </c>
      <c r="KC181" s="37"/>
      <c r="KG181" s="37">
        <f>KG179+KG180</f>
        <v>11538086.879999999</v>
      </c>
      <c r="KI181" s="37">
        <f>-KE142-KG142-KI142</f>
        <v>133603.89000000001</v>
      </c>
      <c r="KQ181" s="37"/>
    </row>
    <row r="182" spans="6:305" x14ac:dyDescent="0.2">
      <c r="EE182" s="37"/>
      <c r="EZ182" s="37"/>
      <c r="KA182" s="5">
        <f>KO145</f>
        <v>-38553.61</v>
      </c>
      <c r="KC182" s="5">
        <f>KC140</f>
        <v>-4728315</v>
      </c>
      <c r="KI182" s="37">
        <f>SUM(KI179:KI181)</f>
        <v>-9882524.8099999987</v>
      </c>
      <c r="KQ182" s="37"/>
    </row>
    <row r="183" spans="6:305" x14ac:dyDescent="0.2">
      <c r="J183" s="37">
        <f>J181/2</f>
        <v>0</v>
      </c>
      <c r="EZ183" s="37"/>
      <c r="KA183" s="37">
        <f>SUM(KA180:KA182)</f>
        <v>-593001.30999999994</v>
      </c>
      <c r="KC183" s="37">
        <f>SUM(KC179:KC182)</f>
        <v>26055352.310000002</v>
      </c>
      <c r="KE183" s="37"/>
      <c r="KG183" s="37">
        <f>KG179+KA145</f>
        <v>10366374.85</v>
      </c>
    </row>
    <row r="184" spans="6:305" x14ac:dyDescent="0.2">
      <c r="J184" s="37"/>
      <c r="EZ184" s="37"/>
      <c r="KA184" s="37"/>
      <c r="KC184" s="37"/>
      <c r="KG184" s="37">
        <f>KG183+KG180</f>
        <v>10232770.959999999</v>
      </c>
    </row>
    <row r="185" spans="6:305" x14ac:dyDescent="0.2">
      <c r="JY185" s="93" t="s">
        <v>265</v>
      </c>
      <c r="KC185" s="94">
        <f>KC102</f>
        <v>-15229414.449999999</v>
      </c>
    </row>
    <row r="186" spans="6:305" x14ac:dyDescent="0.2">
      <c r="JY186" s="93" t="s">
        <v>266</v>
      </c>
      <c r="KC186" s="94">
        <f>KC84+KC85+KC88+KC89+KC130+KC38+JO83</f>
        <v>-6699016.7600000007</v>
      </c>
    </row>
    <row r="187" spans="6:305" x14ac:dyDescent="0.2">
      <c r="JY187" s="93" t="s">
        <v>173</v>
      </c>
      <c r="KC187" s="94">
        <f>KC86</f>
        <v>-2040601.2400000007</v>
      </c>
    </row>
    <row r="188" spans="6:305" ht="24" x14ac:dyDescent="0.2">
      <c r="JY188" s="93" t="s">
        <v>267</v>
      </c>
      <c r="KC188" s="95">
        <f>KC46+KC56+KC73-KC191+KC93+KC94+KC96+KC97+KC98+KC63</f>
        <v>-356552.8</v>
      </c>
    </row>
    <row r="189" spans="6:305" ht="24" x14ac:dyDescent="0.2">
      <c r="JY189" s="93" t="s">
        <v>175</v>
      </c>
      <c r="KC189" s="95">
        <f>KC131+KC87</f>
        <v>-474262.37999999995</v>
      </c>
      <c r="KE189" s="37"/>
    </row>
    <row r="190" spans="6:305" ht="24" x14ac:dyDescent="0.2">
      <c r="JY190" s="93" t="s">
        <v>268</v>
      </c>
      <c r="KC190" s="96">
        <f>KC91+KC92+KC62</f>
        <v>-190718.21</v>
      </c>
    </row>
    <row r="191" spans="6:305" ht="24" x14ac:dyDescent="0.2">
      <c r="JY191" s="93" t="s">
        <v>269</v>
      </c>
      <c r="KC191" s="97">
        <v>-135</v>
      </c>
    </row>
    <row r="192" spans="6:305" ht="24" x14ac:dyDescent="0.2">
      <c r="JY192" s="93" t="s">
        <v>270</v>
      </c>
      <c r="KC192" s="95">
        <f>KC142+JO142</f>
        <v>-128169.53</v>
      </c>
    </row>
    <row r="193" spans="285:291" x14ac:dyDescent="0.2">
      <c r="JY193" s="93" t="s">
        <v>271</v>
      </c>
      <c r="KC193" s="96">
        <f>KC135</f>
        <v>-40520.970000000008</v>
      </c>
    </row>
    <row r="194" spans="285:291" ht="28.5" customHeight="1" x14ac:dyDescent="0.2">
      <c r="JY194" s="93" t="s">
        <v>272</v>
      </c>
      <c r="KC194" s="97" t="s">
        <v>273</v>
      </c>
    </row>
    <row r="195" spans="285:291" ht="36" x14ac:dyDescent="0.2">
      <c r="JY195" s="93" t="s">
        <v>274</v>
      </c>
      <c r="KC195" s="96">
        <f>KC137</f>
        <v>-34318.329999999994</v>
      </c>
    </row>
    <row r="196" spans="285:291" ht="29.25" customHeight="1" x14ac:dyDescent="0.2">
      <c r="JY196" s="93" t="s">
        <v>275</v>
      </c>
      <c r="KC196" s="95">
        <f>KC129+KC132+KC133+KC136+KC138+KC139+JQ138</f>
        <v>-861642.64</v>
      </c>
      <c r="KE196" s="37"/>
    </row>
    <row r="197" spans="285:291" x14ac:dyDescent="0.2">
      <c r="KC197" s="98">
        <f>SUM(KC185:KC196)</f>
        <v>-26055352.310000002</v>
      </c>
    </row>
    <row r="198" spans="285:291" x14ac:dyDescent="0.2">
      <c r="KC198" s="37">
        <f>KC197+KC183</f>
        <v>0</v>
      </c>
    </row>
    <row r="199" spans="285:291" x14ac:dyDescent="0.2">
      <c r="KC199" s="37"/>
    </row>
  </sheetData>
  <pageMargins left="0.98425196850393704" right="0.39370078740157483" top="0.19685039370078741" bottom="7.874015748031496E-2" header="0.51181102362204722" footer="0"/>
  <pageSetup paperSize="9" scale="37" fitToHeight="0" orientation="landscape" r:id="rId1"/>
  <headerFooter alignWithMargins="0"/>
  <rowBreaks count="1" manualBreakCount="1">
    <brk id="100" min="2" max="304" man="1"/>
  </rowBreaks>
  <colBreaks count="12" manualBreakCount="12">
    <brk id="25" max="156" man="1"/>
    <brk id="48" max="156" man="1"/>
    <brk id="69" max="156" man="1"/>
    <brk id="90" max="156" man="1"/>
    <brk id="111" max="156" man="1"/>
    <brk id="134" max="156" man="1"/>
    <brk id="156" max="156" man="1"/>
    <brk id="178" max="156" man="1"/>
    <brk id="201" max="156" man="1"/>
    <brk id="224" max="156" man="1"/>
    <brk id="249" max="156" man="1"/>
    <brk id="274" max="156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95FC33B8B52F429B554D6C8DF91245" ma:contentTypeVersion="13" ma:contentTypeDescription="Crie um novo documento." ma:contentTypeScope="" ma:versionID="edebcda7a2cd2cfba899fb3cda252c9f">
  <xsd:schema xmlns:xsd="http://www.w3.org/2001/XMLSchema" xmlns:xs="http://www.w3.org/2001/XMLSchema" xmlns:p="http://schemas.microsoft.com/office/2006/metadata/properties" xmlns:ns2="2970bbc7-5411-4b46-a946-3d68634bd3c4" xmlns:ns3="cc0fe4d2-8a50-4f4f-b09d-a25f01f187ba" targetNamespace="http://schemas.microsoft.com/office/2006/metadata/properties" ma:root="true" ma:fieldsID="ca1ed3df5ef92c9e747b7bb6a154e6d2" ns2:_="" ns3:_="">
    <xsd:import namespace="2970bbc7-5411-4b46-a946-3d68634bd3c4"/>
    <xsd:import namespace="cc0fe4d2-8a50-4f4f-b09d-a25f01f18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0bbc7-5411-4b46-a946-3d68634bd3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fe4d2-8a50-4f4f-b09d-a25f01f187b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B1C361-6433-4EEB-8CA4-86EB3324AC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0E3E21-8D39-4BA4-AB1E-776EF8CB58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1EE3FC-ABC1-4F7B-AC18-6E2C64F5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0bbc7-5411-4b46-a946-3d68634bd3c4"/>
    <ds:schemaRef ds:uri="cc0fe4d2-8a50-4f4f-b09d-a25f01f18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DRE </vt:lpstr>
      <vt:lpstr>'DRE '!Area_de_impressao</vt:lpstr>
      <vt:lpstr>'DRE 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Edinea Aparecida Rocha Possebon</dc:creator>
  <cp:lastModifiedBy>Bianca Corazza</cp:lastModifiedBy>
  <cp:lastPrinted>2022-03-16T18:19:28Z</cp:lastPrinted>
  <dcterms:created xsi:type="dcterms:W3CDTF">2022-03-16T14:45:52Z</dcterms:created>
  <dcterms:modified xsi:type="dcterms:W3CDTF">2022-03-16T18:19:35Z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0x0101005D95FC33B8B52F429B554D6C8DF91245</vt:lpwstr>
  </property>
</Properties>
</file>